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sd477\Desktop\Work USB 02292016\Programs\Prereqs n GPA handouts\2016 2017 UTRGV\"/>
    </mc:Choice>
  </mc:AlternateContent>
  <bookViews>
    <workbookView xWindow="120" yWindow="15" windowWidth="15195" windowHeight="819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74" i="1" l="1"/>
  <c r="F58" i="1"/>
  <c r="F20" i="1"/>
  <c r="F76" i="1" l="1"/>
  <c r="F75" i="1"/>
  <c r="H19" i="1" l="1"/>
  <c r="H18" i="1" l="1"/>
  <c r="H15" i="1"/>
  <c r="H16" i="1"/>
  <c r="H17" i="1"/>
  <c r="H4" i="1"/>
  <c r="H2" i="1" l="1"/>
  <c r="F28" i="1" l="1"/>
  <c r="H34" i="1"/>
  <c r="H35" i="1"/>
  <c r="H69" i="1"/>
  <c r="H70" i="1"/>
  <c r="H71" i="1"/>
  <c r="H72" i="1"/>
  <c r="H23" i="1"/>
  <c r="H24" i="1"/>
  <c r="H25" i="1"/>
  <c r="H26" i="1"/>
  <c r="H27" i="1"/>
  <c r="H66" i="1"/>
  <c r="H41" i="1"/>
  <c r="H43" i="1"/>
  <c r="H44" i="1"/>
  <c r="H45" i="1"/>
  <c r="H46" i="1"/>
  <c r="H47" i="1"/>
  <c r="H48" i="1"/>
  <c r="H49" i="1"/>
  <c r="H51" i="1"/>
  <c r="H52" i="1"/>
  <c r="H53" i="1"/>
  <c r="H55" i="1"/>
  <c r="H56" i="1"/>
  <c r="H57" i="1"/>
  <c r="H38" i="1"/>
  <c r="H40" i="1"/>
  <c r="H62" i="1"/>
  <c r="H63" i="1"/>
  <c r="H64" i="1"/>
  <c r="H65" i="1"/>
  <c r="H61" i="1"/>
  <c r="H36" i="1"/>
  <c r="H37" i="1"/>
  <c r="H33" i="1"/>
  <c r="H22" i="1"/>
  <c r="H13" i="1"/>
  <c r="H12" i="1"/>
  <c r="H11" i="1"/>
  <c r="H10" i="1"/>
  <c r="H9" i="1"/>
  <c r="H8" i="1"/>
  <c r="H7" i="1"/>
  <c r="H6" i="1"/>
  <c r="H5" i="1"/>
  <c r="H3" i="1"/>
  <c r="H20" i="1" s="1"/>
  <c r="I27" i="1" l="1"/>
  <c r="H74" i="1"/>
  <c r="I72" i="1" s="1"/>
  <c r="H76" i="1"/>
  <c r="K75" i="1" s="1"/>
  <c r="H75" i="1"/>
  <c r="J74" i="1" s="1"/>
  <c r="H58" i="1"/>
  <c r="I57" i="1" s="1"/>
  <c r="H28" i="1"/>
  <c r="J19" i="1" l="1"/>
</calcChain>
</file>

<file path=xl/sharedStrings.xml><?xml version="1.0" encoding="utf-8"?>
<sst xmlns="http://schemas.openxmlformats.org/spreadsheetml/2006/main" count="160" uniqueCount="115">
  <si>
    <t>GRADE</t>
  </si>
  <si>
    <t>BLAW 3337 Business Law I</t>
  </si>
  <si>
    <t>ACCT 4350 Ethics for Accountants</t>
  </si>
  <si>
    <t>HRS</t>
  </si>
  <si>
    <t>FORMULA</t>
  </si>
  <si>
    <t>Major GPA</t>
  </si>
  <si>
    <t>General Ed GPA</t>
  </si>
  <si>
    <t xml:space="preserve">It is the student’s responsibility to seek the official Catalog for requirements, guidelines &amp; deadlines and for full description of all course prerequisites to be able to schedule </t>
  </si>
  <si>
    <t>course selections appropriately (as course prerequisites are subject to change periodically). __________________________</t>
  </si>
  <si>
    <t>ECON 2301 Principles of Macroeconomics</t>
  </si>
  <si>
    <t>TERM</t>
  </si>
  <si>
    <r>
      <t>GENERAL EDUCATION CORE (</t>
    </r>
    <r>
      <rPr>
        <b/>
        <sz val="9"/>
        <color theme="1"/>
        <rFont val="Aharoni"/>
        <charset val="177"/>
      </rPr>
      <t>42</t>
    </r>
    <r>
      <rPr>
        <b/>
        <sz val="7"/>
        <color theme="1"/>
        <rFont val="Aharoni"/>
        <charset val="177"/>
      </rPr>
      <t xml:space="preserve"> HRS)</t>
    </r>
  </si>
  <si>
    <t>Creative Arts</t>
  </si>
  <si>
    <t>QUMT 2398 Decision Analytics</t>
  </si>
  <si>
    <t>MATH 1314 College Algebra, 1414, 1324, or 1325</t>
  </si>
  <si>
    <t>ACCT 2301 Introduction to Financial Accounting</t>
  </si>
  <si>
    <t>ACCT 2302 Introduction to Managerial Accounting</t>
  </si>
  <si>
    <t>INFS 2300 Data Modeling Management Tools</t>
  </si>
  <si>
    <t>MGMT 1301 Introduction to Business</t>
  </si>
  <si>
    <t>QUMT 2341 Business Statistics I</t>
  </si>
  <si>
    <t>FINA 3380 Introduction to Finance</t>
  </si>
  <si>
    <t>MARK 3300 Principles of Marketing</t>
  </si>
  <si>
    <t>MGMT 3361Principles of Management</t>
  </si>
  <si>
    <t>MGMT 4389 Strategic Management</t>
  </si>
  <si>
    <t>ACCT 3326 Accounting Information Systems</t>
  </si>
  <si>
    <t>INFS 3390 Management Information Systems</t>
  </si>
  <si>
    <r>
      <t xml:space="preserve">Choose ONE: </t>
    </r>
    <r>
      <rPr>
        <b/>
        <i/>
        <sz val="6"/>
        <color theme="1"/>
        <rFont val="Arial Narrow"/>
        <family val="2"/>
      </rPr>
      <t xml:space="preserve">(Management Information Systems) </t>
    </r>
  </si>
  <si>
    <r>
      <t xml:space="preserve">Choose ONE: </t>
    </r>
    <r>
      <rPr>
        <b/>
        <i/>
        <sz val="6"/>
        <color theme="1"/>
        <rFont val="Arial Narrow"/>
        <family val="2"/>
      </rPr>
      <t xml:space="preserve">(International Business) </t>
    </r>
  </si>
  <si>
    <t>INFS 3380 Global Information Technology</t>
  </si>
  <si>
    <t>ACCT 3350 International Accounting</t>
  </si>
  <si>
    <t>ECON 3353 International Trade</t>
  </si>
  <si>
    <t>FINA 4381 International Finance</t>
  </si>
  <si>
    <t>MARK 3310 International Marketing</t>
  </si>
  <si>
    <r>
      <t xml:space="preserve">Choose ONE: </t>
    </r>
    <r>
      <rPr>
        <b/>
        <i/>
        <sz val="6"/>
        <color theme="1"/>
        <rFont val="Arial Narrow"/>
        <family val="2"/>
      </rPr>
      <t xml:space="preserve">(Ethics) </t>
    </r>
  </si>
  <si>
    <t>MGMT 4304 Business and Society</t>
  </si>
  <si>
    <t>MARK 3330 Bus. Ethics &amp; Corporate Social Responsibility</t>
  </si>
  <si>
    <r>
      <t xml:space="preserve">Choose ONE: </t>
    </r>
    <r>
      <rPr>
        <b/>
        <i/>
        <sz val="6"/>
        <color theme="1"/>
        <rFont val="Arial Narrow"/>
        <family val="2"/>
      </rPr>
      <t xml:space="preserve">(Business Communications) </t>
    </r>
  </si>
  <si>
    <t>COMM 3313 Business and Technical Communication</t>
  </si>
  <si>
    <t>MGMT 3335 Communication Policy and Strategy</t>
  </si>
  <si>
    <t>MARK 3320 Personal Branding and Communication</t>
  </si>
  <si>
    <r>
      <t>BUSINESS FOUNDATION CORE (</t>
    </r>
    <r>
      <rPr>
        <b/>
        <sz val="9"/>
        <color theme="1"/>
        <rFont val="Aharoni"/>
        <charset val="177"/>
      </rPr>
      <t>18</t>
    </r>
    <r>
      <rPr>
        <b/>
        <sz val="7"/>
        <color theme="1"/>
        <rFont val="Aharoni"/>
        <charset val="177"/>
      </rPr>
      <t xml:space="preserve"> HRS)</t>
    </r>
  </si>
  <si>
    <r>
      <t>ADVANCED BUSINESS CORE   (</t>
    </r>
    <r>
      <rPr>
        <b/>
        <sz val="9"/>
        <color theme="1"/>
        <rFont val="Aharoni"/>
        <charset val="177"/>
      </rPr>
      <t>30</t>
    </r>
    <r>
      <rPr>
        <b/>
        <sz val="7"/>
        <color theme="1"/>
        <rFont val="Aharoni"/>
        <charset val="177"/>
      </rPr>
      <t xml:space="preserve"> HRS)</t>
    </r>
  </si>
  <si>
    <t>QUMT 3341 Business Statistics II</t>
  </si>
  <si>
    <t>INTB 3330 International Business</t>
  </si>
  <si>
    <t>ECON 2302 Principles of Microeconomics</t>
  </si>
  <si>
    <t>Language, Philosophy &amp; Culture</t>
  </si>
  <si>
    <t xml:space="preserve">NOTE:  In order to graduate, a student must have at least a minimum of 2.0 in the General Education Core Curriculum. </t>
  </si>
  <si>
    <t>Advanced Business Core GPA</t>
  </si>
  <si>
    <t>Advanced Business Core and Major Core GPA</t>
  </si>
  <si>
    <t>Gen Ed &amp; Bus Foundation GPA</t>
  </si>
  <si>
    <t xml:space="preserve">Students must also have a minimum of 2.5 GPA in the Advanced Business Core and Major Core combined, and a minimum of 2.5 Insittutional GPA.     </t>
  </si>
  <si>
    <t>Completed at least 15 cr. hrs. in Gen. Ed. Core (including ECON 2301 with a "C", completed 18 cr. hrs. of Business Foundation with a "C" or better &amp; minimum 2.5 GPA in the combined coursework</t>
  </si>
  <si>
    <t>Advanced:</t>
  </si>
  <si>
    <t>Total Hrs:</t>
  </si>
  <si>
    <t>I n s t i t u t i o n a l  G P A</t>
  </si>
  <si>
    <t>Course Pre-Requisites</t>
  </si>
  <si>
    <t>Required Grade</t>
  </si>
  <si>
    <t>C or better</t>
  </si>
  <si>
    <t>Course Subs/TR Course/Notes</t>
  </si>
  <si>
    <t>Satisfactory scores on English portion of ACT test and TSI examination or ENGL 0301.</t>
  </si>
  <si>
    <t>ENGL 1301† or ENGL 1387†</t>
  </si>
  <si>
    <t>Only transfer (TR) courses with grades of C or better (†) are applicable towards student's degree at UTRGV. Exception to rule is for core courses: TR as Core Complete</t>
  </si>
  <si>
    <t>MATH 1314†, MATH 1414†, MATH 1324†, or MATH 1325†</t>
  </si>
  <si>
    <t>Computer Proficiency</t>
  </si>
  <si>
    <t>ECON 2301†</t>
  </si>
  <si>
    <t>ACCT 2301†</t>
  </si>
  <si>
    <t>MATH 1314†, MATH 1414†, MATH 1324†, or MATH 1325†; and computer proficiency or INFS 1301.</t>
  </si>
  <si>
    <t>QUMT 2341</t>
  </si>
  <si>
    <t>51 credit hours completed.</t>
  </si>
  <si>
    <t>ACCT 2302† and Junior Standing.</t>
  </si>
  <si>
    <t>ACCT 3321† and Junior Standing.</t>
  </si>
  <si>
    <t>Admission to COBE or junior standing plus dept. approval.</t>
  </si>
  <si>
    <t>Junior Standing.</t>
  </si>
  <si>
    <t xml:space="preserve">Departmental approval is required. </t>
  </si>
  <si>
    <t>Course must be taken in the semester in which the student is graduating.</t>
  </si>
  <si>
    <t xml:space="preserve">Comp. Proficiency or INFS 1301; Advanced standing; or permission of instructor </t>
  </si>
  <si>
    <t xml:space="preserve">Comp. Proficiency or INFS 1301; Advanced standing; MGMT 3361†; or permission of instructor </t>
  </si>
  <si>
    <t>ECON 2301† and ECON 2302†</t>
  </si>
  <si>
    <t>FINA 3380</t>
  </si>
  <si>
    <t>Junior Standing. Corequisite: ACCT 4327.</t>
  </si>
  <si>
    <t>ENGL 1301† (or ENGL 1387†) and ENGL 1302† (or ENGL 1388†)</t>
  </si>
  <si>
    <t>MATH 1314 or equivalent.</t>
  </si>
  <si>
    <t>Life and Physical Science (Lecture)</t>
  </si>
  <si>
    <t>Life and Physical Science (Lab)</t>
  </si>
  <si>
    <t>Integrative and Experiential Learning - (Total: 6 credit hours)</t>
  </si>
  <si>
    <r>
      <t xml:space="preserve"> * * * * * * * * * *  *     Apply to be admitted into VCoBE at http://www.utrgv.edu/cobe/undergraduate/apply-for-admission </t>
    </r>
    <r>
      <rPr>
        <sz val="7"/>
        <color theme="1"/>
        <rFont val="Aharoni"/>
        <charset val="177"/>
      </rPr>
      <t xml:space="preserve">   *  </t>
    </r>
    <r>
      <rPr>
        <b/>
        <sz val="7"/>
        <color theme="1"/>
        <rFont val="Aharoni"/>
        <charset val="177"/>
      </rPr>
      <t>* * * * * * * * * *</t>
    </r>
    <r>
      <rPr>
        <sz val="7"/>
        <color theme="1"/>
        <rFont val="Aharoni"/>
        <charset val="177"/>
      </rPr>
      <t xml:space="preserve"> </t>
    </r>
  </si>
  <si>
    <t>ACCT 2301, ACCT 2302, and ECON 2301.</t>
  </si>
  <si>
    <t>POLS 2305 U.S. Fed. Gov. &amp; Politics or POLS 2385 (H)</t>
  </si>
  <si>
    <t>POLS 2306 Texas Gov. &amp; Politics or POLS 2386 (H)</t>
  </si>
  <si>
    <t>x3xx course from Integrative/Experiential Learning Option</t>
  </si>
  <si>
    <t>x1xx course from Integrative/Experiential Learning Option</t>
  </si>
  <si>
    <t>ENGL 1301 Rhetoric and Composition I or ENGL 1387 (H)</t>
  </si>
  <si>
    <t>ENGL 1302 Rhetoric and Composition II or ENGL 1388 (H)</t>
  </si>
  <si>
    <t>HIST 1301 U.S. History I or HIST 1387 (H)</t>
  </si>
  <si>
    <t>HIST 1302 U.S. History II or HIST 1388 (H)</t>
  </si>
  <si>
    <t>Students must earn a grade of 'C' or better in all advanced (3xxx-4xxx) BBA-applicable courses in order to earn program credit towards major.</t>
  </si>
  <si>
    <r>
      <t xml:space="preserve">    ENTREPRENEURSHIP &amp; INNOVATION CORE  (</t>
    </r>
    <r>
      <rPr>
        <b/>
        <sz val="9"/>
        <color theme="1"/>
        <rFont val="Aharoni"/>
        <charset val="177"/>
      </rPr>
      <t>30</t>
    </r>
    <r>
      <rPr>
        <b/>
        <sz val="7"/>
        <color theme="1"/>
        <rFont val="Aharoni"/>
        <charset val="177"/>
      </rPr>
      <t xml:space="preserve"> HRS)</t>
    </r>
  </si>
  <si>
    <r>
      <t>Adv. Entr. &amp; Innovation ELECTIVES (</t>
    </r>
    <r>
      <rPr>
        <b/>
        <sz val="9"/>
        <color theme="1"/>
        <rFont val="Aharoni"/>
        <charset val="177"/>
      </rPr>
      <t>12</t>
    </r>
    <r>
      <rPr>
        <b/>
        <sz val="7"/>
        <color theme="1"/>
        <rFont val="Aharoni"/>
        <charset val="177"/>
      </rPr>
      <t xml:space="preserve">HRS) </t>
    </r>
    <r>
      <rPr>
        <b/>
        <sz val="9"/>
        <color theme="1"/>
        <rFont val="Aharoni"/>
        <charset val="177"/>
      </rPr>
      <t/>
    </r>
  </si>
  <si>
    <t>MARK 4350, MARK 4360, or MARK 4384</t>
  </si>
  <si>
    <t>FINA 3391, or FINA 3393</t>
  </si>
  <si>
    <t>ENTR 4338, ENTR 4339, ENTR 3345, or ENTR 4351</t>
  </si>
  <si>
    <t>MGMT 3362, MGMT 3365, MGMT 3366, MGMT 3367, MGMT 3368, MGMT 4321, MGMT 4356, MGMT 4367, or MGMT 4399</t>
  </si>
  <si>
    <t>Prerequisites may apply.</t>
  </si>
  <si>
    <r>
      <t>Entrepreneurship &amp; Inn. Foundation (</t>
    </r>
    <r>
      <rPr>
        <b/>
        <sz val="9"/>
        <color theme="1"/>
        <rFont val="Aharoni"/>
        <charset val="177"/>
      </rPr>
      <t>18</t>
    </r>
    <r>
      <rPr>
        <b/>
        <sz val="7"/>
        <color theme="1"/>
        <rFont val="Aharoni"/>
        <charset val="177"/>
      </rPr>
      <t xml:space="preserve"> HRS)</t>
    </r>
  </si>
  <si>
    <t>ENTR 3356 Introduction to Entrepreneurship</t>
  </si>
  <si>
    <t>ENTR 3340 New Venture Creation and Innovation</t>
  </si>
  <si>
    <t>ENTR 4360 Entrepreneurial Finance and Funding</t>
  </si>
  <si>
    <t>ENTR 4370 Entrepreneurial Law</t>
  </si>
  <si>
    <t>ENTR 4380 Senior Project I</t>
  </si>
  <si>
    <t>ENTR 4381 Senior Project II</t>
  </si>
  <si>
    <t>Senior level standing, ENTR 3340, ENTR 3356.</t>
  </si>
  <si>
    <t>ENTR 4380.</t>
  </si>
  <si>
    <t>BLAW 3337</t>
  </si>
  <si>
    <t>MGMT 4311 International Management</t>
  </si>
  <si>
    <t>MGMT 3361 and Junior Standing.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</si>
</sst>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6"/>
      <color theme="1"/>
      <name val="Arial Narrow"/>
      <family val="2"/>
    </font>
    <font>
      <sz val="6"/>
      <color theme="1"/>
      <name val="Calibri"/>
      <family val="2"/>
      <scheme val="minor"/>
    </font>
    <font>
      <b/>
      <sz val="7"/>
      <color theme="1"/>
      <name val="Arial Narrow"/>
      <family val="2"/>
    </font>
    <font>
      <sz val="7"/>
      <color theme="1"/>
      <name val="Arial Narrow"/>
      <family val="2"/>
    </font>
    <font>
      <sz val="7"/>
      <color theme="1"/>
      <name val="Calibri"/>
      <family val="2"/>
      <scheme val="minor"/>
    </font>
    <font>
      <sz val="7"/>
      <name val="Arial Narrow"/>
      <family val="2"/>
    </font>
    <font>
      <sz val="8"/>
      <color theme="1"/>
      <name val="Arial Narrow"/>
      <family val="2"/>
    </font>
    <font>
      <sz val="11"/>
      <color theme="1"/>
      <name val="Arial Narrow"/>
      <family val="2"/>
    </font>
    <font>
      <b/>
      <sz val="8"/>
      <color theme="1"/>
      <name val="Arial Narrow"/>
      <family val="2"/>
    </font>
    <font>
      <b/>
      <sz val="7"/>
      <color theme="1"/>
      <name val="Aharoni"/>
      <charset val="177"/>
    </font>
    <font>
      <b/>
      <sz val="6"/>
      <color theme="1"/>
      <name val="Aharoni"/>
      <charset val="177"/>
    </font>
    <font>
      <sz val="8"/>
      <color theme="1"/>
      <name val="Aharoni"/>
      <charset val="177"/>
    </font>
    <font>
      <b/>
      <sz val="9"/>
      <color theme="1"/>
      <name val="Aharoni"/>
      <charset val="177"/>
    </font>
    <font>
      <sz val="7"/>
      <color theme="1"/>
      <name val="Aharoni"/>
      <charset val="177"/>
    </font>
    <font>
      <sz val="48"/>
      <color theme="1"/>
      <name val="Arial Narrow"/>
      <family val="2"/>
    </font>
    <font>
      <b/>
      <sz val="6"/>
      <color theme="1"/>
      <name val="Arial Narrow"/>
      <family val="2"/>
    </font>
    <font>
      <sz val="4"/>
      <color theme="1"/>
      <name val="Arial Narrow"/>
      <family val="2"/>
    </font>
    <font>
      <b/>
      <i/>
      <sz val="6"/>
      <color theme="1"/>
      <name val="Arial Narrow"/>
      <family val="2"/>
    </font>
    <font>
      <sz val="8"/>
      <name val="Arial Narrow"/>
      <family val="2"/>
    </font>
    <font>
      <sz val="6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60">
    <xf numFmtId="0" fontId="0" fillId="0" borderId="0" xfId="0"/>
    <xf numFmtId="0" fontId="0" fillId="0" borderId="0" xfId="0" applyFill="1"/>
    <xf numFmtId="0" fontId="0" fillId="0" borderId="0" xfId="0" applyAlignment="1"/>
    <xf numFmtId="0" fontId="2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/>
    <xf numFmtId="0" fontId="4" fillId="0" borderId="0" xfId="0" applyFont="1" applyFill="1"/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6" fillId="0" borderId="4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9" xfId="1" applyFont="1" applyBorder="1" applyAlignment="1">
      <alignment vertical="center"/>
    </xf>
    <xf numFmtId="0" fontId="8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vertical="center"/>
    </xf>
    <xf numFmtId="0" fontId="6" fillId="0" borderId="4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8" fillId="0" borderId="7" xfId="1" applyFont="1" applyBorder="1" applyAlignment="1">
      <alignment vertical="center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Alignment="1"/>
    <xf numFmtId="0" fontId="5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/>
    <xf numFmtId="0" fontId="10" fillId="0" borderId="0" xfId="0" applyFont="1"/>
    <xf numFmtId="0" fontId="6" fillId="0" borderId="0" xfId="0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top"/>
    </xf>
    <xf numFmtId="0" fontId="13" fillId="2" borderId="8" xfId="0" applyFont="1" applyFill="1" applyBorder="1" applyAlignment="1">
      <alignment vertical="center" wrapText="1"/>
    </xf>
    <xf numFmtId="0" fontId="14" fillId="0" borderId="0" xfId="0" applyFont="1" applyAlignment="1">
      <alignment vertical="center"/>
    </xf>
    <xf numFmtId="0" fontId="12" fillId="3" borderId="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center" vertical="center" wrapText="1"/>
    </xf>
    <xf numFmtId="0" fontId="12" fillId="3" borderId="18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7" fillId="0" borderId="0" xfId="0" applyFont="1"/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0" fontId="6" fillId="4" borderId="6" xfId="0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5" fillId="4" borderId="6" xfId="0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>
      <alignment vertical="center" wrapText="1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vertical="center" wrapText="1"/>
    </xf>
    <xf numFmtId="0" fontId="6" fillId="4" borderId="21" xfId="0" applyFont="1" applyFill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>
      <alignment vertical="center" wrapText="1"/>
    </xf>
    <xf numFmtId="0" fontId="5" fillId="4" borderId="30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>
      <alignment vertical="center" wrapText="1"/>
    </xf>
    <xf numFmtId="0" fontId="6" fillId="0" borderId="24" xfId="0" applyFont="1" applyBorder="1" applyAlignment="1">
      <alignment vertical="center"/>
    </xf>
    <xf numFmtId="0" fontId="6" fillId="4" borderId="20" xfId="0" applyFont="1" applyFill="1" applyBorder="1" applyAlignment="1" applyProtection="1">
      <alignment horizontal="center" vertical="center" wrapText="1"/>
      <protection locked="0"/>
    </xf>
    <xf numFmtId="0" fontId="6" fillId="4" borderId="21" xfId="0" applyFont="1" applyFill="1" applyBorder="1" applyAlignment="1" applyProtection="1">
      <alignment horizontal="center" vertical="center" wrapText="1"/>
      <protection locked="0"/>
    </xf>
    <xf numFmtId="0" fontId="5" fillId="4" borderId="21" xfId="0" applyFont="1" applyFill="1" applyBorder="1" applyAlignment="1" applyProtection="1">
      <alignment horizontal="center" vertical="center" wrapText="1"/>
      <protection locked="0"/>
    </xf>
    <xf numFmtId="0" fontId="8" fillId="0" borderId="28" xfId="1" applyFont="1" applyBorder="1" applyAlignment="1">
      <alignment horizontal="right" vertical="center"/>
    </xf>
    <xf numFmtId="0" fontId="3" fillId="0" borderId="20" xfId="0" applyFont="1" applyFill="1" applyBorder="1" applyAlignment="1">
      <alignment vertical="center" wrapText="1"/>
    </xf>
    <xf numFmtId="0" fontId="3" fillId="4" borderId="20" xfId="0" applyFont="1" applyFill="1" applyBorder="1" applyAlignment="1" applyProtection="1">
      <alignment horizontal="center" vertical="center" wrapText="1"/>
      <protection locked="0"/>
    </xf>
    <xf numFmtId="0" fontId="19" fillId="0" borderId="21" xfId="0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21" fillId="0" borderId="1" xfId="0" applyFont="1" applyBorder="1"/>
    <xf numFmtId="0" fontId="12" fillId="3" borderId="2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6" fillId="4" borderId="3" xfId="0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8" fillId="0" borderId="19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center" vertical="center"/>
    </xf>
    <xf numFmtId="0" fontId="6" fillId="3" borderId="0" xfId="0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Border="1" applyAlignment="1" applyProtection="1">
      <alignment horizontal="center" vertical="center" wrapText="1"/>
      <protection locked="0"/>
    </xf>
    <xf numFmtId="0" fontId="18" fillId="3" borderId="0" xfId="0" applyFont="1" applyFill="1" applyBorder="1" applyAlignment="1" applyProtection="1">
      <alignment horizontal="center" vertical="center" wrapText="1"/>
      <protection locked="0"/>
    </xf>
    <xf numFmtId="0" fontId="8" fillId="0" borderId="4" xfId="0" applyFont="1" applyFill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164" fontId="5" fillId="0" borderId="24" xfId="0" applyNumberFormat="1" applyFont="1" applyBorder="1" applyAlignment="1">
      <alignment horizontal="center" vertical="center"/>
    </xf>
    <xf numFmtId="0" fontId="8" fillId="0" borderId="0" xfId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center" vertical="center"/>
    </xf>
    <xf numFmtId="164" fontId="5" fillId="0" borderId="39" xfId="0" applyNumberFormat="1" applyFont="1" applyBorder="1" applyAlignment="1">
      <alignment horizontal="center" vertical="center"/>
    </xf>
    <xf numFmtId="0" fontId="8" fillId="0" borderId="41" xfId="1" applyFont="1" applyBorder="1" applyAlignment="1">
      <alignment horizontal="right" vertical="center"/>
    </xf>
    <xf numFmtId="164" fontId="5" fillId="0" borderId="32" xfId="0" applyNumberFormat="1" applyFont="1" applyBorder="1" applyAlignment="1">
      <alignment horizontal="center" vertical="center"/>
    </xf>
    <xf numFmtId="0" fontId="8" fillId="0" borderId="1" xfId="1" applyFont="1" applyBorder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/>
    <xf numFmtId="0" fontId="12" fillId="3" borderId="37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vertical="center" wrapText="1"/>
    </xf>
    <xf numFmtId="0" fontId="8" fillId="0" borderId="43" xfId="0" applyFont="1" applyFill="1" applyBorder="1" applyAlignment="1">
      <alignment vertical="center" wrapText="1"/>
    </xf>
    <xf numFmtId="0" fontId="6" fillId="0" borderId="43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44" xfId="0" applyFont="1" applyBorder="1" applyAlignment="1">
      <alignment vertical="center" wrapText="1"/>
    </xf>
    <xf numFmtId="0" fontId="6" fillId="0" borderId="45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/>
    </xf>
    <xf numFmtId="0" fontId="22" fillId="0" borderId="20" xfId="0" applyFont="1" applyFill="1" applyBorder="1" applyAlignment="1">
      <alignment horizontal="left" vertical="top" wrapText="1"/>
    </xf>
    <xf numFmtId="0" fontId="8" fillId="0" borderId="46" xfId="0" applyFont="1" applyBorder="1" applyAlignment="1">
      <alignment horizontal="left" vertical="top" wrapText="1"/>
    </xf>
    <xf numFmtId="0" fontId="8" fillId="0" borderId="22" xfId="0" applyFont="1" applyBorder="1" applyAlignment="1">
      <alignment horizontal="left" vertical="top" wrapText="1"/>
    </xf>
    <xf numFmtId="0" fontId="6" fillId="0" borderId="47" xfId="0" applyFont="1" applyFill="1" applyBorder="1" applyAlignment="1">
      <alignment vertical="center" wrapText="1"/>
    </xf>
    <xf numFmtId="0" fontId="6" fillId="0" borderId="48" xfId="0" applyFont="1" applyFill="1" applyBorder="1" applyAlignment="1">
      <alignment vertical="center" wrapText="1"/>
    </xf>
    <xf numFmtId="0" fontId="6" fillId="0" borderId="49" xfId="0" applyFont="1" applyFill="1" applyBorder="1" applyAlignment="1">
      <alignment vertical="center" wrapText="1"/>
    </xf>
    <xf numFmtId="0" fontId="3" fillId="0" borderId="49" xfId="0" applyFont="1" applyFill="1" applyBorder="1" applyAlignment="1">
      <alignment vertical="center" wrapText="1"/>
    </xf>
    <xf numFmtId="0" fontId="6" fillId="4" borderId="49" xfId="0" applyFont="1" applyFill="1" applyBorder="1" applyAlignment="1" applyProtection="1">
      <alignment horizontal="center" vertical="center" wrapText="1"/>
      <protection locked="0"/>
    </xf>
    <xf numFmtId="0" fontId="3" fillId="4" borderId="49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vertical="center" wrapText="1"/>
    </xf>
    <xf numFmtId="0" fontId="18" fillId="4" borderId="1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Fill="1" applyBorder="1" applyAlignment="1">
      <alignment vertical="center" wrapText="1"/>
    </xf>
    <xf numFmtId="0" fontId="18" fillId="4" borderId="20" xfId="0" applyFont="1" applyFill="1" applyBorder="1" applyAlignment="1" applyProtection="1">
      <alignment horizontal="center" vertical="center" wrapText="1"/>
      <protection locked="0"/>
    </xf>
    <xf numFmtId="0" fontId="6" fillId="0" borderId="29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vertical="center" wrapText="1"/>
    </xf>
    <xf numFmtId="0" fontId="3" fillId="4" borderId="21" xfId="0" applyFont="1" applyFill="1" applyBorder="1" applyAlignment="1" applyProtection="1">
      <alignment horizontal="center" vertical="center" wrapText="1"/>
      <protection locked="0"/>
    </xf>
    <xf numFmtId="0" fontId="18" fillId="4" borderId="3" xfId="0" applyFont="1" applyFill="1" applyBorder="1" applyAlignment="1" applyProtection="1">
      <alignment horizontal="center" vertical="center" wrapText="1"/>
      <protection locked="0"/>
    </xf>
    <xf numFmtId="0" fontId="18" fillId="4" borderId="21" xfId="0" applyFont="1" applyFill="1" applyBorder="1" applyAlignment="1" applyProtection="1">
      <alignment horizontal="center" vertical="center" wrapText="1"/>
      <protection locked="0"/>
    </xf>
    <xf numFmtId="0" fontId="12" fillId="3" borderId="31" xfId="0" applyFont="1" applyFill="1" applyBorder="1" applyAlignment="1">
      <alignment horizontal="left" vertical="center" wrapText="1"/>
    </xf>
    <xf numFmtId="0" fontId="6" fillId="0" borderId="50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textRotation="255"/>
    </xf>
    <xf numFmtId="0" fontId="6" fillId="0" borderId="13" xfId="0" applyFont="1" applyBorder="1" applyAlignment="1">
      <alignment horizontal="center" vertical="center" textRotation="255"/>
    </xf>
    <xf numFmtId="0" fontId="6" fillId="0" borderId="14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center" vertical="center" textRotation="255"/>
    </xf>
    <xf numFmtId="0" fontId="3" fillId="0" borderId="13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center" vertical="center" textRotation="255"/>
    </xf>
    <xf numFmtId="0" fontId="6" fillId="0" borderId="23" xfId="0" applyFont="1" applyBorder="1" applyAlignment="1">
      <alignment horizontal="center" vertical="center" textRotation="255"/>
    </xf>
    <xf numFmtId="0" fontId="6" fillId="0" borderId="40" xfId="0" applyFont="1" applyBorder="1" applyAlignment="1">
      <alignment horizontal="center" vertical="center" textRotation="255"/>
    </xf>
    <xf numFmtId="0" fontId="6" fillId="0" borderId="24" xfId="0" applyFont="1" applyBorder="1" applyAlignment="1">
      <alignment horizontal="center" vertical="center" textRotation="255"/>
    </xf>
    <xf numFmtId="0" fontId="6" fillId="0" borderId="42" xfId="0" applyFont="1" applyBorder="1" applyAlignment="1">
      <alignment horizontal="center" vertical="center" textRotation="255"/>
    </xf>
    <xf numFmtId="0" fontId="6" fillId="0" borderId="11" xfId="0" applyFont="1" applyBorder="1" applyAlignment="1">
      <alignment horizontal="center" vertical="center" textRotation="255"/>
    </xf>
    <xf numFmtId="0" fontId="18" fillId="3" borderId="17" xfId="0" applyFont="1" applyFill="1" applyBorder="1" applyAlignment="1">
      <alignment horizontal="left" vertical="center" wrapText="1"/>
    </xf>
    <xf numFmtId="0" fontId="18" fillId="3" borderId="38" xfId="0" applyFont="1" applyFill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0" fillId="0" borderId="8" xfId="0" applyBorder="1"/>
    <xf numFmtId="0" fontId="0" fillId="0" borderId="10" xfId="0" applyBorder="1"/>
    <xf numFmtId="0" fontId="5" fillId="0" borderId="24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11" fillId="0" borderId="8" xfId="0" applyFont="1" applyBorder="1" applyAlignment="1">
      <alignment horizontal="center" vertical="center"/>
    </xf>
    <xf numFmtId="0" fontId="12" fillId="3" borderId="15" xfId="0" applyFont="1" applyFill="1" applyBorder="1" applyAlignment="1">
      <alignment horizontal="center" wrapText="1"/>
    </xf>
    <xf numFmtId="0" fontId="12" fillId="3" borderId="26" xfId="0" applyFont="1" applyFill="1" applyBorder="1" applyAlignment="1">
      <alignment horizontal="center" wrapText="1"/>
    </xf>
    <xf numFmtId="0" fontId="12" fillId="3" borderId="27" xfId="0" applyFont="1" applyFill="1" applyBorder="1" applyAlignment="1">
      <alignment horizontal="center" wrapText="1"/>
    </xf>
    <xf numFmtId="0" fontId="6" fillId="0" borderId="25" xfId="0" applyFont="1" applyBorder="1" applyAlignment="1">
      <alignment horizontal="left" wrapText="1"/>
    </xf>
    <xf numFmtId="0" fontId="6" fillId="0" borderId="35" xfId="0" applyFont="1" applyBorder="1" applyAlignment="1">
      <alignment horizontal="left" wrapText="1"/>
    </xf>
    <xf numFmtId="0" fontId="6" fillId="0" borderId="36" xfId="0" applyFont="1" applyBorder="1" applyAlignment="1">
      <alignment horizontal="left" wrapText="1"/>
    </xf>
    <xf numFmtId="0" fontId="12" fillId="3" borderId="32" xfId="0" applyFont="1" applyFill="1" applyBorder="1" applyAlignment="1">
      <alignment horizontal="left" vertical="center" wrapText="1"/>
    </xf>
    <xf numFmtId="0" fontId="12" fillId="3" borderId="33" xfId="0" applyFont="1" applyFill="1" applyBorder="1" applyAlignment="1">
      <alignment horizontal="left" vertical="center" wrapText="1"/>
    </xf>
    <xf numFmtId="0" fontId="12" fillId="3" borderId="34" xfId="0" applyFont="1" applyFill="1" applyBorder="1" applyAlignment="1">
      <alignment horizontal="left" vertical="center" wrapText="1"/>
    </xf>
    <xf numFmtId="0" fontId="18" fillId="3" borderId="15" xfId="0" applyFont="1" applyFill="1" applyBorder="1" applyAlignment="1">
      <alignment horizontal="left" vertical="center" wrapText="1"/>
    </xf>
    <xf numFmtId="0" fontId="18" fillId="3" borderId="26" xfId="0" applyFont="1" applyFill="1" applyBorder="1" applyAlignment="1">
      <alignment horizontal="left" vertical="center" wrapText="1"/>
    </xf>
    <xf numFmtId="0" fontId="18" fillId="3" borderId="37" xfId="0" applyFont="1" applyFill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4"/>
  <sheetViews>
    <sheetView tabSelected="1" zoomScale="150" zoomScaleNormal="150" workbookViewId="0">
      <selection activeCell="A2" sqref="A2"/>
    </sheetView>
  </sheetViews>
  <sheetFormatPr defaultRowHeight="15" x14ac:dyDescent="0.25"/>
  <cols>
    <col min="1" max="1" width="28.7109375" style="1" customWidth="1"/>
    <col min="2" max="2" width="30.7109375" style="1" customWidth="1"/>
    <col min="3" max="3" width="19.140625" customWidth="1"/>
    <col min="4" max="4" width="11.140625" customWidth="1"/>
    <col min="5" max="5" width="5" customWidth="1"/>
    <col min="6" max="6" width="3.85546875" customWidth="1"/>
    <col min="7" max="7" width="5.140625" style="2" customWidth="1"/>
    <col min="8" max="8" width="3.7109375" hidden="1" customWidth="1"/>
    <col min="9" max="11" width="4.7109375" customWidth="1"/>
  </cols>
  <sheetData>
    <row r="1" spans="1:11" s="43" customFormat="1" ht="14.25" customHeight="1" x14ac:dyDescent="0.25">
      <c r="A1" s="44" t="s">
        <v>11</v>
      </c>
      <c r="B1" s="96" t="s">
        <v>55</v>
      </c>
      <c r="C1" s="45" t="s">
        <v>58</v>
      </c>
      <c r="D1" s="45" t="s">
        <v>56</v>
      </c>
      <c r="E1" s="45" t="s">
        <v>10</v>
      </c>
      <c r="F1" s="45" t="s">
        <v>3</v>
      </c>
      <c r="G1" s="47" t="s">
        <v>0</v>
      </c>
      <c r="H1" s="42" t="s">
        <v>4</v>
      </c>
      <c r="I1" s="130" t="s">
        <v>49</v>
      </c>
      <c r="J1" s="133" t="s">
        <v>6</v>
      </c>
      <c r="K1" s="127" t="s">
        <v>54</v>
      </c>
    </row>
    <row r="2" spans="1:11" s="3" customFormat="1" ht="18.75" customHeight="1" x14ac:dyDescent="0.25">
      <c r="A2" s="10" t="s">
        <v>91</v>
      </c>
      <c r="B2" s="97" t="s">
        <v>59</v>
      </c>
      <c r="C2" s="11"/>
      <c r="D2" s="103" t="s">
        <v>57</v>
      </c>
      <c r="E2" s="50"/>
      <c r="F2" s="55"/>
      <c r="G2" s="117"/>
      <c r="H2" s="15">
        <f>IF(G2="A+",12,IF(G2="A",12,IF(G2="A-",11.01,IF(G2="B+",9.99,IF(G2="B",9,IF(G2="B-",8.01,IF(G2="C+",6.99,IF(G2="C",6,IF(G2="C-",5.01,IF(G2="D+",3.99,IF(G2="D",3,IF(G2="D-",2.01,IF(G2="F",0,IF(G2="P",0,0))))))))))))))</f>
        <v>0</v>
      </c>
      <c r="I2" s="131"/>
      <c r="J2" s="134"/>
      <c r="K2" s="128"/>
    </row>
    <row r="3" spans="1:11" s="3" customFormat="1" ht="10.5" customHeight="1" x14ac:dyDescent="0.25">
      <c r="A3" s="10" t="s">
        <v>92</v>
      </c>
      <c r="B3" s="11" t="s">
        <v>60</v>
      </c>
      <c r="C3" s="11"/>
      <c r="D3" s="103" t="s">
        <v>57</v>
      </c>
      <c r="E3" s="50"/>
      <c r="F3" s="55"/>
      <c r="G3" s="117"/>
      <c r="H3" s="15">
        <f t="shared" ref="H3:H13" si="0">IF(G3="A+",12,IF(G3="A",12,IF(G3="A-",11.01,IF(G3="B+",9.99,IF(G3="B",9,IF(G3="B-",8.01,IF(G3="C+",6.99,IF(G3="C",6,IF(G3="C-",5.01,IF(G3="D+",3.99,IF(G3="D",3,IF(G3="D-",2.01,IF(G3="F",0,IF(G3="P",0,0))))))))))))))</f>
        <v>0</v>
      </c>
      <c r="I3" s="131"/>
      <c r="J3" s="134"/>
      <c r="K3" s="128"/>
    </row>
    <row r="4" spans="1:11" s="3" customFormat="1" ht="11.1" customHeight="1" x14ac:dyDescent="0.25">
      <c r="A4" s="84" t="s">
        <v>14</v>
      </c>
      <c r="B4" s="98"/>
      <c r="C4" s="11"/>
      <c r="D4" s="103" t="s">
        <v>57</v>
      </c>
      <c r="E4" s="50"/>
      <c r="F4" s="55"/>
      <c r="G4" s="117"/>
      <c r="H4" s="15">
        <f>IF(G4="A+",12,IF(G4="A",12,IF(G4="A-",11.01,IF(G4="B+",9.99,IF(G4="B",9,IF(G4="B-",8.01,IF(G4="C+",6.99,IF(G4="C",6,IF(G4="C-",5.01,IF(G4="D+",3.99,IF(G4="D",3,IF(G4="D-",2.01,IF(G4="F",0,IF(G4="P",0,0))))))))))))))</f>
        <v>0</v>
      </c>
      <c r="I4" s="131"/>
      <c r="J4" s="134"/>
      <c r="K4" s="128"/>
    </row>
    <row r="5" spans="1:11" s="3" customFormat="1" ht="11.1" customHeight="1" x14ac:dyDescent="0.25">
      <c r="A5" s="84" t="s">
        <v>82</v>
      </c>
      <c r="B5" s="98"/>
      <c r="C5" s="11"/>
      <c r="D5" s="12"/>
      <c r="E5" s="50"/>
      <c r="F5" s="55"/>
      <c r="G5" s="117"/>
      <c r="H5" s="15">
        <f t="shared" si="0"/>
        <v>0</v>
      </c>
      <c r="I5" s="131"/>
      <c r="J5" s="134"/>
      <c r="K5" s="128"/>
    </row>
    <row r="6" spans="1:11" s="3" customFormat="1" ht="11.1" customHeight="1" x14ac:dyDescent="0.25">
      <c r="A6" s="84" t="s">
        <v>82</v>
      </c>
      <c r="B6" s="98"/>
      <c r="C6" s="11"/>
      <c r="D6" s="12"/>
      <c r="E6" s="50"/>
      <c r="F6" s="55"/>
      <c r="G6" s="117"/>
      <c r="H6" s="15">
        <f t="shared" si="0"/>
        <v>0</v>
      </c>
      <c r="I6" s="131"/>
      <c r="J6" s="134"/>
      <c r="K6" s="128"/>
    </row>
    <row r="7" spans="1:11" s="3" customFormat="1" ht="11.1" customHeight="1" x14ac:dyDescent="0.25">
      <c r="A7" s="84" t="s">
        <v>45</v>
      </c>
      <c r="B7" s="98"/>
      <c r="C7" s="11"/>
      <c r="D7" s="12"/>
      <c r="E7" s="50"/>
      <c r="F7" s="55"/>
      <c r="G7" s="117"/>
      <c r="H7" s="15">
        <f t="shared" si="0"/>
        <v>0</v>
      </c>
      <c r="I7" s="131"/>
      <c r="J7" s="134"/>
      <c r="K7" s="128"/>
    </row>
    <row r="8" spans="1:11" s="3" customFormat="1" ht="11.1" customHeight="1" x14ac:dyDescent="0.25">
      <c r="A8" s="10" t="s">
        <v>12</v>
      </c>
      <c r="B8" s="97"/>
      <c r="C8" s="11"/>
      <c r="D8" s="12"/>
      <c r="E8" s="50"/>
      <c r="F8" s="55"/>
      <c r="G8" s="117"/>
      <c r="H8" s="15">
        <f t="shared" si="0"/>
        <v>0</v>
      </c>
      <c r="I8" s="131"/>
      <c r="J8" s="134"/>
      <c r="K8" s="128"/>
    </row>
    <row r="9" spans="1:11" s="3" customFormat="1" ht="11.1" customHeight="1" x14ac:dyDescent="0.25">
      <c r="A9" s="10" t="s">
        <v>93</v>
      </c>
      <c r="B9" s="97"/>
      <c r="C9" s="11"/>
      <c r="D9" s="12"/>
      <c r="E9" s="50"/>
      <c r="F9" s="55"/>
      <c r="G9" s="117"/>
      <c r="H9" s="15">
        <f t="shared" si="0"/>
        <v>0</v>
      </c>
      <c r="I9" s="131"/>
      <c r="J9" s="134"/>
      <c r="K9" s="128"/>
    </row>
    <row r="10" spans="1:11" s="3" customFormat="1" ht="11.1" customHeight="1" x14ac:dyDescent="0.25">
      <c r="A10" s="10" t="s">
        <v>94</v>
      </c>
      <c r="B10" s="97"/>
      <c r="C10" s="11"/>
      <c r="D10" s="12"/>
      <c r="E10" s="50"/>
      <c r="F10" s="55"/>
      <c r="G10" s="117"/>
      <c r="H10" s="15">
        <f t="shared" si="0"/>
        <v>0</v>
      </c>
      <c r="I10" s="131"/>
      <c r="J10" s="134"/>
      <c r="K10" s="128"/>
    </row>
    <row r="11" spans="1:11" s="3" customFormat="1" ht="11.1" customHeight="1" x14ac:dyDescent="0.25">
      <c r="A11" s="10" t="s">
        <v>87</v>
      </c>
      <c r="B11" s="97"/>
      <c r="C11" s="11"/>
      <c r="D11" s="12"/>
      <c r="E11" s="50"/>
      <c r="F11" s="55"/>
      <c r="G11" s="117"/>
      <c r="H11" s="15">
        <f t="shared" si="0"/>
        <v>0</v>
      </c>
      <c r="I11" s="131"/>
      <c r="J11" s="134"/>
      <c r="K11" s="128"/>
    </row>
    <row r="12" spans="1:11" s="3" customFormat="1" ht="11.1" customHeight="1" x14ac:dyDescent="0.25">
      <c r="A12" s="10" t="s">
        <v>88</v>
      </c>
      <c r="B12" s="97"/>
      <c r="C12" s="11"/>
      <c r="D12" s="12"/>
      <c r="E12" s="50"/>
      <c r="F12" s="55"/>
      <c r="G12" s="117"/>
      <c r="H12" s="15">
        <f t="shared" si="0"/>
        <v>0</v>
      </c>
      <c r="I12" s="131"/>
      <c r="J12" s="134"/>
      <c r="K12" s="128"/>
    </row>
    <row r="13" spans="1:11" s="3" customFormat="1" ht="11.1" customHeight="1" x14ac:dyDescent="0.25">
      <c r="A13" s="10" t="s">
        <v>9</v>
      </c>
      <c r="B13" s="97"/>
      <c r="C13" s="11"/>
      <c r="D13" s="103" t="s">
        <v>57</v>
      </c>
      <c r="E13" s="50"/>
      <c r="F13" s="55"/>
      <c r="G13" s="117"/>
      <c r="H13" s="15">
        <f t="shared" si="0"/>
        <v>0</v>
      </c>
      <c r="I13" s="131"/>
      <c r="J13" s="134"/>
      <c r="K13" s="128"/>
    </row>
    <row r="14" spans="1:11" s="3" customFormat="1" ht="11.1" customHeight="1" thickBot="1" x14ac:dyDescent="0.3">
      <c r="A14" s="138" t="s">
        <v>84</v>
      </c>
      <c r="B14" s="139"/>
      <c r="C14" s="139"/>
      <c r="D14" s="139"/>
      <c r="E14" s="81"/>
      <c r="F14" s="82"/>
      <c r="G14" s="83"/>
      <c r="H14" s="15"/>
      <c r="I14" s="131"/>
      <c r="J14" s="134"/>
      <c r="K14" s="128"/>
    </row>
    <row r="15" spans="1:11" s="3" customFormat="1" ht="11.1" customHeight="1" x14ac:dyDescent="0.25">
      <c r="A15" s="110" t="s">
        <v>83</v>
      </c>
      <c r="B15" s="111"/>
      <c r="C15" s="112"/>
      <c r="D15" s="113"/>
      <c r="E15" s="114"/>
      <c r="F15" s="115"/>
      <c r="G15" s="123"/>
      <c r="H15" s="15">
        <f>IF(G15="A+",4,IF(G15="A",4,IF(G15="A-",3.67,IF(G15="B+",3.33,IF(G15="B",3,IF(G15="B-",2.67,IF(G15="C+",2.33,IF(G15="C",2,IF(G15="C-",1.67,IF(G15="D+",1.33,IF(G15="D",1,IF(G15="D-",0.67,IF(G15="F",0,IF(G15="CR",0,IF(G15="P",0,0)))))))))))))))</f>
        <v>0</v>
      </c>
      <c r="I15" s="131"/>
      <c r="J15" s="134"/>
      <c r="K15" s="128"/>
    </row>
    <row r="16" spans="1:11" s="3" customFormat="1" ht="11.1" customHeight="1" thickBot="1" x14ac:dyDescent="0.3">
      <c r="A16" s="118" t="s">
        <v>83</v>
      </c>
      <c r="B16" s="118"/>
      <c r="C16" s="118"/>
      <c r="D16" s="66"/>
      <c r="E16" s="62"/>
      <c r="F16" s="67"/>
      <c r="G16" s="119"/>
      <c r="H16" s="15">
        <f>IF(G16="A+",4,IF(G16="A",4,IF(G16="A-",3.67,IF(G16="B+",3.33,IF(G16="B",3,IF(G16="B-",2.67,IF(G16="C+",2.33,IF(G16="C",2,IF(G16="C-",1.67,IF(G16="D+",1.33,IF(G16="D",1,IF(G16="D-",0.67,IF(G16="F",0,IF(G16="CR",0,IF(G16="P",0,0)))))))))))))))</f>
        <v>0</v>
      </c>
      <c r="I16" s="131"/>
      <c r="J16" s="134"/>
      <c r="K16" s="128"/>
    </row>
    <row r="17" spans="1:11" s="3" customFormat="1" ht="11.1" customHeight="1" x14ac:dyDescent="0.25">
      <c r="A17" s="72" t="s">
        <v>89</v>
      </c>
      <c r="B17" s="73"/>
      <c r="C17" s="73"/>
      <c r="D17" s="74"/>
      <c r="E17" s="75"/>
      <c r="F17" s="76"/>
      <c r="G17" s="123"/>
      <c r="H17" s="15">
        <f>IF(G17="A+",12,IF(G17="A",12,IF(G17="A-",11.01,IF(G17="B+",9.99,IF(G17="B",9,IF(G17="B-",8.01,IF(G17="C+",6.99,IF(G17="C",6,IF(G17="C-",5.01,IF(G17="D+",3.99,IF(G17="D",3,IF(G17="D-",2.01,IF(G17="F",0,IF(G17="P",0,0))))))))))))))</f>
        <v>0</v>
      </c>
      <c r="I17" s="131"/>
      <c r="J17" s="134"/>
      <c r="K17" s="128"/>
    </row>
    <row r="18" spans="1:11" s="3" customFormat="1" ht="11.1" customHeight="1" thickBot="1" x14ac:dyDescent="0.3">
      <c r="A18" s="11" t="s">
        <v>13</v>
      </c>
      <c r="B18" s="11" t="s">
        <v>81</v>
      </c>
      <c r="C18" s="11"/>
      <c r="D18" s="116"/>
      <c r="E18" s="50"/>
      <c r="F18" s="55"/>
      <c r="G18" s="117"/>
      <c r="H18" s="15">
        <f>IF(G18="A+",12,IF(G18="A",12,IF(G18="A-",11.01,IF(G18="B+",9.99,IF(G18="B",9,IF(G18="B-",8.01,IF(G18="C+",6.99,IF(G18="C",6,IF(G18="C-",5.01,IF(G18="D+",3.99,IF(G18="D",3,IF(G18="D-",2.01,IF(G18="F",0,IF(G18="P",0,0))))))))))))))</f>
        <v>0</v>
      </c>
      <c r="I18" s="131"/>
      <c r="J18" s="134"/>
      <c r="K18" s="128"/>
    </row>
    <row r="19" spans="1:11" s="3" customFormat="1" ht="11.1" customHeight="1" thickBot="1" x14ac:dyDescent="0.3">
      <c r="A19" s="120" t="s">
        <v>90</v>
      </c>
      <c r="B19" s="121"/>
      <c r="C19" s="79"/>
      <c r="D19" s="121"/>
      <c r="E19" s="63"/>
      <c r="F19" s="122"/>
      <c r="G19" s="124"/>
      <c r="H19" s="15">
        <f>IF(G19="A+",4,IF(G19="A",4,IF(G19="A-",3.67,IF(G19="B+",3.33,IF(G19="B",3,IF(G19="B-",2.67,IF(G19="C+",2.33,IF(G19="C",2,IF(G19="C-",1.67,IF(G19="D+",1.33,IF(G19="D",1,IF(G19="D-",0.67,IF(G19="F",0,IF(G19="CR",0,IF(G19="P",0,0)))))))))))))))</f>
        <v>0</v>
      </c>
      <c r="I19" s="131"/>
      <c r="J19" s="92" t="e">
        <f>H20/F20</f>
        <v>#DIV/0!</v>
      </c>
      <c r="K19" s="128"/>
    </row>
    <row r="20" spans="1:11" s="3" customFormat="1" ht="7.5" customHeight="1" thickBot="1" x14ac:dyDescent="0.3">
      <c r="A20" s="29"/>
      <c r="B20" s="29"/>
      <c r="C20" s="30"/>
      <c r="D20" s="31"/>
      <c r="E20" s="31"/>
      <c r="F20" s="14">
        <f>SUM(F2:F19)</f>
        <v>0</v>
      </c>
      <c r="G20" s="15"/>
      <c r="H20" s="15">
        <f>SUM(H2:H19)</f>
        <v>0</v>
      </c>
      <c r="I20" s="131"/>
      <c r="K20" s="128"/>
    </row>
    <row r="21" spans="1:11" s="3" customFormat="1" ht="14.25" customHeight="1" x14ac:dyDescent="0.25">
      <c r="A21" s="44" t="s">
        <v>40</v>
      </c>
      <c r="B21" s="96" t="s">
        <v>55</v>
      </c>
      <c r="C21" s="45" t="s">
        <v>58</v>
      </c>
      <c r="D21" s="45" t="s">
        <v>56</v>
      </c>
      <c r="E21" s="45" t="s">
        <v>10</v>
      </c>
      <c r="F21" s="45" t="s">
        <v>3</v>
      </c>
      <c r="G21" s="45" t="s">
        <v>0</v>
      </c>
      <c r="H21" s="32"/>
      <c r="I21" s="131"/>
      <c r="K21" s="128"/>
    </row>
    <row r="22" spans="1:11" s="3" customFormat="1" ht="11.1" customHeight="1" x14ac:dyDescent="0.25">
      <c r="A22" s="16" t="s">
        <v>15</v>
      </c>
      <c r="B22" s="99" t="s">
        <v>62</v>
      </c>
      <c r="C22" s="69"/>
      <c r="D22" s="104" t="s">
        <v>57</v>
      </c>
      <c r="E22" s="50"/>
      <c r="F22" s="50"/>
      <c r="G22" s="52"/>
      <c r="H22" s="13">
        <f>IF(G22="A+",12,IF(G22="A",12,IF(G22="A-",11.01,IF(G22="B+",9.99,IF(G22="B",9,IF(G22="B-",8.01,IF(G22="C+",6.99,IF(G22="C",6,IF(G22="C-",5.01,IF(G22="D+",3.99,IF(G22="D",3,IF(G22="D-",2.01,IF(G22="F",0,IF(G22="P",0,0))))))))))))))</f>
        <v>0</v>
      </c>
      <c r="I22" s="131"/>
      <c r="K22" s="128"/>
    </row>
    <row r="23" spans="1:11" s="3" customFormat="1" ht="11.1" customHeight="1" x14ac:dyDescent="0.25">
      <c r="A23" s="16" t="s">
        <v>16</v>
      </c>
      <c r="B23" s="99" t="s">
        <v>65</v>
      </c>
      <c r="C23" s="17"/>
      <c r="D23" s="104" t="s">
        <v>57</v>
      </c>
      <c r="E23" s="50"/>
      <c r="F23" s="50"/>
      <c r="G23" s="52"/>
      <c r="H23" s="13">
        <f t="shared" ref="H23:H27" si="1">IF(G23="A+",12,IF(G23="A",12,IF(G23="A-",11.01,IF(G23="B+",9.99,IF(G23="B",9,IF(G23="B-",8.01,IF(G23="C+",6.99,IF(G23="C",6,IF(G23="C-",5.01,IF(G23="D+",3.99,IF(G23="D",3,IF(G23="D-",2.01,IF(G23="F",0,IF(G23="P",0,0))))))))))))))</f>
        <v>0</v>
      </c>
      <c r="I23" s="131"/>
      <c r="K23" s="128"/>
    </row>
    <row r="24" spans="1:11" s="3" customFormat="1" ht="11.1" customHeight="1" x14ac:dyDescent="0.25">
      <c r="A24" s="16" t="s">
        <v>17</v>
      </c>
      <c r="B24" s="99" t="s">
        <v>63</v>
      </c>
      <c r="C24" s="17"/>
      <c r="D24" s="104" t="s">
        <v>57</v>
      </c>
      <c r="E24" s="50"/>
      <c r="F24" s="50"/>
      <c r="G24" s="52"/>
      <c r="H24" s="13">
        <f t="shared" si="1"/>
        <v>0</v>
      </c>
      <c r="I24" s="131"/>
      <c r="K24" s="128"/>
    </row>
    <row r="25" spans="1:11" s="3" customFormat="1" ht="11.1" customHeight="1" x14ac:dyDescent="0.25">
      <c r="A25" s="16" t="s">
        <v>44</v>
      </c>
      <c r="B25" s="99" t="s">
        <v>64</v>
      </c>
      <c r="C25" s="17"/>
      <c r="D25" s="104" t="s">
        <v>57</v>
      </c>
      <c r="E25" s="50"/>
      <c r="F25" s="50"/>
      <c r="G25" s="52"/>
      <c r="H25" s="13">
        <f t="shared" si="1"/>
        <v>0</v>
      </c>
      <c r="I25" s="131"/>
      <c r="K25" s="128"/>
    </row>
    <row r="26" spans="1:11" s="3" customFormat="1" ht="11.1" customHeight="1" thickBot="1" x14ac:dyDescent="0.3">
      <c r="A26" s="16" t="s">
        <v>18</v>
      </c>
      <c r="B26" s="99"/>
      <c r="C26" s="17"/>
      <c r="D26" s="104" t="s">
        <v>57</v>
      </c>
      <c r="E26" s="50"/>
      <c r="F26" s="50"/>
      <c r="G26" s="52"/>
      <c r="H26" s="13">
        <f t="shared" si="1"/>
        <v>0</v>
      </c>
      <c r="I26" s="132"/>
      <c r="K26" s="128"/>
    </row>
    <row r="27" spans="1:11" s="3" customFormat="1" ht="16.5" customHeight="1" thickBot="1" x14ac:dyDescent="0.3">
      <c r="A27" s="58" t="s">
        <v>19</v>
      </c>
      <c r="B27" s="99" t="s">
        <v>66</v>
      </c>
      <c r="C27" s="68"/>
      <c r="D27" s="105" t="s">
        <v>57</v>
      </c>
      <c r="E27" s="57"/>
      <c r="F27" s="57"/>
      <c r="G27" s="59"/>
      <c r="H27" s="13">
        <f t="shared" si="1"/>
        <v>0</v>
      </c>
      <c r="I27" s="90" t="e">
        <f>SUM(H20+H28)/SUM(F20+F28)</f>
        <v>#DIV/0!</v>
      </c>
      <c r="J27" s="9"/>
      <c r="K27" s="128"/>
    </row>
    <row r="28" spans="1:11" s="3" customFormat="1" ht="7.5" customHeight="1" thickBot="1" x14ac:dyDescent="0.3">
      <c r="A28" s="147"/>
      <c r="B28" s="147"/>
      <c r="C28" s="147"/>
      <c r="D28" s="147"/>
      <c r="E28" s="80"/>
      <c r="F28" s="14">
        <f>SUM(F22:F27)</f>
        <v>0</v>
      </c>
      <c r="G28" s="15"/>
      <c r="H28" s="15">
        <f>SUM(H22:H27)</f>
        <v>0</v>
      </c>
      <c r="I28" s="22"/>
      <c r="J28" s="9"/>
      <c r="K28" s="128"/>
    </row>
    <row r="29" spans="1:11" s="3" customFormat="1" ht="13.5" customHeight="1" x14ac:dyDescent="0.15">
      <c r="A29" s="148" t="s">
        <v>85</v>
      </c>
      <c r="B29" s="149"/>
      <c r="C29" s="149"/>
      <c r="D29" s="149"/>
      <c r="E29" s="149"/>
      <c r="F29" s="149"/>
      <c r="G29" s="150"/>
      <c r="H29" s="15"/>
      <c r="I29" s="22"/>
      <c r="J29" s="9"/>
      <c r="K29" s="128"/>
    </row>
    <row r="30" spans="1:11" s="3" customFormat="1" ht="11.25" x14ac:dyDescent="0.15">
      <c r="A30" s="151" t="s">
        <v>51</v>
      </c>
      <c r="B30" s="152"/>
      <c r="C30" s="152"/>
      <c r="D30" s="152"/>
      <c r="E30" s="152"/>
      <c r="F30" s="152"/>
      <c r="G30" s="153"/>
      <c r="H30" s="15"/>
      <c r="I30" s="22"/>
      <c r="J30" s="9"/>
      <c r="K30" s="128"/>
    </row>
    <row r="31" spans="1:11" s="3" customFormat="1" ht="2.25" customHeight="1" thickBot="1" x14ac:dyDescent="0.3">
      <c r="A31" s="77"/>
      <c r="B31" s="26"/>
      <c r="C31" s="26"/>
      <c r="D31" s="26"/>
      <c r="E31" s="26"/>
      <c r="F31" s="22"/>
      <c r="G31" s="21"/>
      <c r="H31" s="22"/>
      <c r="I31" s="22"/>
      <c r="J31" s="9"/>
      <c r="K31" s="128"/>
    </row>
    <row r="32" spans="1:11" s="3" customFormat="1" ht="14.25" customHeight="1" x14ac:dyDescent="0.25">
      <c r="A32" s="46" t="s">
        <v>41</v>
      </c>
      <c r="B32" s="45" t="s">
        <v>55</v>
      </c>
      <c r="C32" s="45" t="s">
        <v>58</v>
      </c>
      <c r="D32" s="45" t="s">
        <v>56</v>
      </c>
      <c r="E32" s="45" t="s">
        <v>10</v>
      </c>
      <c r="F32" s="45" t="s">
        <v>3</v>
      </c>
      <c r="G32" s="45" t="s">
        <v>0</v>
      </c>
      <c r="H32" s="33"/>
      <c r="I32" s="133" t="s">
        <v>47</v>
      </c>
      <c r="J32" s="133" t="s">
        <v>48</v>
      </c>
      <c r="K32" s="128"/>
    </row>
    <row r="33" spans="1:11" s="3" customFormat="1" ht="11.1" customHeight="1" x14ac:dyDescent="0.25">
      <c r="A33" s="27" t="s">
        <v>1</v>
      </c>
      <c r="B33" s="17" t="s">
        <v>72</v>
      </c>
      <c r="C33" s="56"/>
      <c r="D33" s="17"/>
      <c r="E33" s="50"/>
      <c r="F33" s="50"/>
      <c r="G33" s="52"/>
      <c r="H33" s="18">
        <f>IF(G33="A+",12,IF(G33="A",12,IF(G33="A-",11.01,IF(G33="B+",9.99,IF(G33="B",9,IF(G33="B-",8.01,IF(G33="C+",6.99,IF(G33="C",6,IF(G33="C-",5.01,IF(G33="D+",3.99,IF(G33="D",3,IF(G33="D-",2.01,IF(G33="F",0,IF(G33="P",0,0))))))))))))))</f>
        <v>0</v>
      </c>
      <c r="I33" s="134"/>
      <c r="J33" s="134"/>
      <c r="K33" s="128"/>
    </row>
    <row r="34" spans="1:11" s="3" customFormat="1" ht="11.1" customHeight="1" x14ac:dyDescent="0.25">
      <c r="A34" s="85" t="s">
        <v>42</v>
      </c>
      <c r="B34" s="78" t="s">
        <v>67</v>
      </c>
      <c r="C34" s="56"/>
      <c r="D34" s="17"/>
      <c r="E34" s="50"/>
      <c r="F34" s="50"/>
      <c r="G34" s="52"/>
      <c r="H34" s="18">
        <f t="shared" ref="H34:H57" si="2">IF(G34="A+",12,IF(G34="A",12,IF(G34="A-",11.01,IF(G34="B+",9.99,IF(G34="B",9,IF(G34="B-",8.01,IF(G34="C+",6.99,IF(G34="C",6,IF(G34="C-",5.01,IF(G34="D+",3.99,IF(G34="D",3,IF(G34="D-",2.01,IF(G34="F",0,IF(G34="P",0,0))))))))))))))</f>
        <v>0</v>
      </c>
      <c r="I34" s="134"/>
      <c r="J34" s="134"/>
      <c r="K34" s="128"/>
    </row>
    <row r="35" spans="1:11" s="3" customFormat="1" ht="11.1" customHeight="1" x14ac:dyDescent="0.25">
      <c r="A35" s="27" t="s">
        <v>20</v>
      </c>
      <c r="B35" s="17" t="s">
        <v>86</v>
      </c>
      <c r="C35" s="56"/>
      <c r="D35" s="17"/>
      <c r="E35" s="50"/>
      <c r="F35" s="50"/>
      <c r="G35" s="52"/>
      <c r="H35" s="18">
        <f t="shared" si="2"/>
        <v>0</v>
      </c>
      <c r="I35" s="134"/>
      <c r="J35" s="134"/>
      <c r="K35" s="128"/>
    </row>
    <row r="36" spans="1:11" s="3" customFormat="1" ht="11.1" customHeight="1" x14ac:dyDescent="0.25">
      <c r="A36" s="27" t="s">
        <v>21</v>
      </c>
      <c r="B36" s="17" t="s">
        <v>71</v>
      </c>
      <c r="C36" s="17"/>
      <c r="D36" s="17"/>
      <c r="E36" s="50"/>
      <c r="F36" s="50"/>
      <c r="G36" s="52"/>
      <c r="H36" s="18">
        <f t="shared" si="2"/>
        <v>0</v>
      </c>
      <c r="I36" s="134"/>
      <c r="J36" s="134"/>
      <c r="K36" s="128"/>
    </row>
    <row r="37" spans="1:11" s="3" customFormat="1" ht="11.1" customHeight="1" x14ac:dyDescent="0.25">
      <c r="A37" s="27" t="s">
        <v>22</v>
      </c>
      <c r="B37" s="17" t="s">
        <v>68</v>
      </c>
      <c r="C37" s="17"/>
      <c r="D37" s="17"/>
      <c r="E37" s="50"/>
      <c r="F37" s="50"/>
      <c r="G37" s="52"/>
      <c r="H37" s="18">
        <f t="shared" si="2"/>
        <v>0</v>
      </c>
      <c r="I37" s="134"/>
      <c r="J37" s="134"/>
      <c r="K37" s="128"/>
    </row>
    <row r="38" spans="1:11" s="3" customFormat="1" ht="27" customHeight="1" thickBot="1" x14ac:dyDescent="0.3">
      <c r="A38" s="28" t="s">
        <v>23</v>
      </c>
      <c r="B38" s="20" t="s">
        <v>73</v>
      </c>
      <c r="C38" s="20" t="s">
        <v>74</v>
      </c>
      <c r="D38" s="20"/>
      <c r="E38" s="51"/>
      <c r="F38" s="51"/>
      <c r="G38" s="53"/>
      <c r="H38" s="18">
        <f t="shared" si="2"/>
        <v>0</v>
      </c>
      <c r="I38" s="134"/>
      <c r="J38" s="134"/>
      <c r="K38" s="128"/>
    </row>
    <row r="39" spans="1:11" s="3" customFormat="1" ht="11.1" customHeight="1" x14ac:dyDescent="0.25">
      <c r="A39" s="157" t="s">
        <v>26</v>
      </c>
      <c r="B39" s="158"/>
      <c r="C39" s="158"/>
      <c r="D39" s="158"/>
      <c r="E39" s="158"/>
      <c r="F39" s="158"/>
      <c r="G39" s="159"/>
      <c r="H39" s="18"/>
      <c r="I39" s="134"/>
      <c r="J39" s="134"/>
      <c r="K39" s="128"/>
    </row>
    <row r="40" spans="1:11" s="3" customFormat="1" ht="10.5" customHeight="1" x14ac:dyDescent="0.25">
      <c r="A40" s="16" t="s">
        <v>24</v>
      </c>
      <c r="B40" s="99" t="s">
        <v>69</v>
      </c>
      <c r="C40" s="70"/>
      <c r="D40" s="17"/>
      <c r="E40" s="50"/>
      <c r="F40" s="50"/>
      <c r="G40" s="52"/>
      <c r="H40" s="18">
        <f t="shared" si="2"/>
        <v>0</v>
      </c>
      <c r="I40" s="134"/>
      <c r="J40" s="134"/>
      <c r="K40" s="128"/>
    </row>
    <row r="41" spans="1:11" s="3" customFormat="1" ht="15.75" customHeight="1" thickBot="1" x14ac:dyDescent="0.3">
      <c r="A41" s="19" t="s">
        <v>25</v>
      </c>
      <c r="B41" s="101" t="s">
        <v>75</v>
      </c>
      <c r="C41" s="20"/>
      <c r="D41" s="20"/>
      <c r="E41" s="51"/>
      <c r="F41" s="51"/>
      <c r="G41" s="53"/>
      <c r="H41" s="18">
        <f t="shared" si="2"/>
        <v>0</v>
      </c>
      <c r="I41" s="134"/>
      <c r="J41" s="134"/>
      <c r="K41" s="128"/>
    </row>
    <row r="42" spans="1:11" s="3" customFormat="1" ht="11.1" customHeight="1" x14ac:dyDescent="0.25">
      <c r="A42" s="157" t="s">
        <v>27</v>
      </c>
      <c r="B42" s="158"/>
      <c r="C42" s="158"/>
      <c r="D42" s="158"/>
      <c r="E42" s="158"/>
      <c r="F42" s="158"/>
      <c r="G42" s="159"/>
      <c r="H42" s="18"/>
      <c r="I42" s="134"/>
      <c r="J42" s="134"/>
      <c r="K42" s="128"/>
    </row>
    <row r="43" spans="1:11" s="3" customFormat="1" ht="11.25" x14ac:dyDescent="0.25">
      <c r="A43" s="10" t="s">
        <v>29</v>
      </c>
      <c r="B43" s="100" t="s">
        <v>70</v>
      </c>
      <c r="C43" s="107"/>
      <c r="D43" s="17"/>
      <c r="E43" s="50"/>
      <c r="F43" s="50"/>
      <c r="G43" s="52"/>
      <c r="H43" s="18">
        <f t="shared" si="2"/>
        <v>0</v>
      </c>
      <c r="I43" s="134"/>
      <c r="J43" s="134"/>
      <c r="K43" s="128"/>
    </row>
    <row r="44" spans="1:11" s="3" customFormat="1" ht="11.1" customHeight="1" x14ac:dyDescent="0.25">
      <c r="A44" s="10" t="s">
        <v>30</v>
      </c>
      <c r="B44" s="23" t="s">
        <v>77</v>
      </c>
      <c r="C44" s="17"/>
      <c r="D44" s="17"/>
      <c r="E44" s="50"/>
      <c r="F44" s="50"/>
      <c r="G44" s="52"/>
      <c r="H44" s="18">
        <f t="shared" si="2"/>
        <v>0</v>
      </c>
      <c r="I44" s="134"/>
      <c r="J44" s="134"/>
      <c r="K44" s="128"/>
    </row>
    <row r="45" spans="1:11" s="3" customFormat="1" ht="11.1" customHeight="1" x14ac:dyDescent="0.25">
      <c r="A45" s="10" t="s">
        <v>31</v>
      </c>
      <c r="B45" s="100" t="s">
        <v>78</v>
      </c>
      <c r="C45" s="17"/>
      <c r="D45" s="17"/>
      <c r="E45" s="50"/>
      <c r="F45" s="50"/>
      <c r="G45" s="52"/>
      <c r="H45" s="18">
        <f t="shared" si="2"/>
        <v>0</v>
      </c>
      <c r="I45" s="134"/>
      <c r="J45" s="134"/>
      <c r="K45" s="128"/>
    </row>
    <row r="46" spans="1:11" s="3" customFormat="1" ht="20.25" customHeight="1" x14ac:dyDescent="0.25">
      <c r="A46" s="10" t="s">
        <v>28</v>
      </c>
      <c r="B46" s="17" t="s">
        <v>76</v>
      </c>
      <c r="C46" s="108"/>
      <c r="D46" s="17"/>
      <c r="E46" s="50"/>
      <c r="F46" s="50"/>
      <c r="G46" s="52"/>
      <c r="H46" s="18">
        <f t="shared" si="2"/>
        <v>0</v>
      </c>
      <c r="I46" s="134"/>
      <c r="J46" s="134"/>
      <c r="K46" s="128"/>
    </row>
    <row r="47" spans="1:11" s="3" customFormat="1" ht="11.1" customHeight="1" x14ac:dyDescent="0.25">
      <c r="A47" s="16" t="s">
        <v>43</v>
      </c>
      <c r="B47" s="78" t="s">
        <v>72</v>
      </c>
      <c r="C47" s="17"/>
      <c r="D47" s="17"/>
      <c r="E47" s="50"/>
      <c r="F47" s="50"/>
      <c r="G47" s="52"/>
      <c r="H47" s="18">
        <f t="shared" si="2"/>
        <v>0</v>
      </c>
      <c r="I47" s="134"/>
      <c r="J47" s="134"/>
      <c r="K47" s="128"/>
    </row>
    <row r="48" spans="1:11" s="3" customFormat="1" ht="11.1" customHeight="1" x14ac:dyDescent="0.25">
      <c r="A48" s="126" t="s">
        <v>32</v>
      </c>
      <c r="B48" s="17" t="s">
        <v>72</v>
      </c>
      <c r="C48" s="109"/>
      <c r="D48" s="17"/>
      <c r="E48" s="50"/>
      <c r="F48" s="50"/>
      <c r="G48" s="52"/>
      <c r="H48" s="18">
        <f t="shared" si="2"/>
        <v>0</v>
      </c>
      <c r="I48" s="134"/>
      <c r="J48" s="134"/>
      <c r="K48" s="128"/>
    </row>
    <row r="49" spans="1:11" s="3" customFormat="1" ht="11.1" customHeight="1" thickBot="1" x14ac:dyDescent="0.3">
      <c r="A49" s="19" t="s">
        <v>113</v>
      </c>
      <c r="B49" s="20" t="s">
        <v>114</v>
      </c>
      <c r="C49" s="54"/>
      <c r="D49" s="20"/>
      <c r="E49" s="51"/>
      <c r="F49" s="51"/>
      <c r="G49" s="53"/>
      <c r="H49" s="18">
        <f t="shared" si="2"/>
        <v>0</v>
      </c>
      <c r="I49" s="134"/>
      <c r="J49" s="134"/>
      <c r="K49" s="128"/>
    </row>
    <row r="50" spans="1:11" s="3" customFormat="1" ht="11.1" customHeight="1" x14ac:dyDescent="0.25">
      <c r="A50" s="157" t="s">
        <v>33</v>
      </c>
      <c r="B50" s="158"/>
      <c r="C50" s="158"/>
      <c r="D50" s="158"/>
      <c r="E50" s="158"/>
      <c r="F50" s="158"/>
      <c r="G50" s="159"/>
      <c r="H50" s="18"/>
      <c r="I50" s="134"/>
      <c r="J50" s="134"/>
      <c r="K50" s="128"/>
    </row>
    <row r="51" spans="1:11" s="3" customFormat="1" ht="11.1" customHeight="1" x14ac:dyDescent="0.25">
      <c r="A51" s="16" t="s">
        <v>2</v>
      </c>
      <c r="B51" s="99" t="s">
        <v>79</v>
      </c>
      <c r="C51" s="78"/>
      <c r="D51" s="17"/>
      <c r="E51" s="50"/>
      <c r="F51" s="50"/>
      <c r="G51" s="52"/>
      <c r="H51" s="18">
        <f t="shared" si="2"/>
        <v>0</v>
      </c>
      <c r="I51" s="134"/>
      <c r="J51" s="134"/>
      <c r="K51" s="128"/>
    </row>
    <row r="52" spans="1:11" s="3" customFormat="1" ht="11.1" customHeight="1" x14ac:dyDescent="0.25">
      <c r="A52" s="16" t="s">
        <v>34</v>
      </c>
      <c r="B52" s="99" t="s">
        <v>72</v>
      </c>
      <c r="C52" s="56"/>
      <c r="D52" s="17"/>
      <c r="E52" s="50"/>
      <c r="F52" s="50"/>
      <c r="G52" s="52"/>
      <c r="H52" s="18">
        <f t="shared" si="2"/>
        <v>0</v>
      </c>
      <c r="I52" s="134"/>
      <c r="J52" s="134"/>
      <c r="K52" s="128"/>
    </row>
    <row r="53" spans="1:11" s="3" customFormat="1" ht="11.1" customHeight="1" thickBot="1" x14ac:dyDescent="0.3">
      <c r="A53" s="19" t="s">
        <v>35</v>
      </c>
      <c r="B53" s="101" t="s">
        <v>72</v>
      </c>
      <c r="C53" s="54"/>
      <c r="D53" s="20"/>
      <c r="E53" s="51"/>
      <c r="F53" s="51"/>
      <c r="G53" s="53"/>
      <c r="H53" s="18">
        <f t="shared" si="2"/>
        <v>0</v>
      </c>
      <c r="I53" s="134"/>
      <c r="J53" s="134"/>
      <c r="K53" s="128"/>
    </row>
    <row r="54" spans="1:11" s="3" customFormat="1" ht="11.1" customHeight="1" x14ac:dyDescent="0.25">
      <c r="A54" s="157" t="s">
        <v>36</v>
      </c>
      <c r="B54" s="158"/>
      <c r="C54" s="158"/>
      <c r="D54" s="158"/>
      <c r="E54" s="158"/>
      <c r="F54" s="158"/>
      <c r="G54" s="159"/>
      <c r="H54" s="18"/>
      <c r="I54" s="134"/>
      <c r="J54" s="134"/>
      <c r="K54" s="128"/>
    </row>
    <row r="55" spans="1:11" s="3" customFormat="1" ht="11.1" customHeight="1" x14ac:dyDescent="0.25">
      <c r="A55" s="27" t="s">
        <v>37</v>
      </c>
      <c r="B55" s="17"/>
      <c r="C55" s="56"/>
      <c r="D55" s="17"/>
      <c r="E55" s="50"/>
      <c r="F55" s="50"/>
      <c r="G55" s="52"/>
      <c r="H55" s="18">
        <f t="shared" si="2"/>
        <v>0</v>
      </c>
      <c r="I55" s="134"/>
      <c r="J55" s="134"/>
      <c r="K55" s="128"/>
    </row>
    <row r="56" spans="1:11" s="3" customFormat="1" ht="19.5" customHeight="1" thickBot="1" x14ac:dyDescent="0.3">
      <c r="A56" s="27" t="s">
        <v>38</v>
      </c>
      <c r="B56" s="17" t="s">
        <v>80</v>
      </c>
      <c r="C56" s="56"/>
      <c r="D56" s="17"/>
      <c r="E56" s="50"/>
      <c r="F56" s="50"/>
      <c r="G56" s="52"/>
      <c r="H56" s="18">
        <f t="shared" si="2"/>
        <v>0</v>
      </c>
      <c r="I56" s="134"/>
      <c r="J56" s="134"/>
      <c r="K56" s="128"/>
    </row>
    <row r="57" spans="1:11" s="3" customFormat="1" ht="10.5" customHeight="1" thickBot="1" x14ac:dyDescent="0.3">
      <c r="A57" s="19" t="s">
        <v>39</v>
      </c>
      <c r="B57" s="101" t="s">
        <v>72</v>
      </c>
      <c r="C57" s="54"/>
      <c r="D57" s="20"/>
      <c r="E57" s="51"/>
      <c r="F57" s="51"/>
      <c r="G57" s="53"/>
      <c r="H57" s="18">
        <f t="shared" si="2"/>
        <v>0</v>
      </c>
      <c r="I57" s="90" t="e">
        <f>H58/F58</f>
        <v>#DIV/0!</v>
      </c>
      <c r="J57" s="134"/>
      <c r="K57" s="128"/>
    </row>
    <row r="58" spans="1:11" s="3" customFormat="1" ht="7.5" customHeight="1" thickBot="1" x14ac:dyDescent="0.3">
      <c r="A58" s="34"/>
      <c r="B58" s="34"/>
      <c r="C58" s="22"/>
      <c r="D58" s="35"/>
      <c r="E58" s="35"/>
      <c r="F58" s="14">
        <f>SUM(F33:F57)</f>
        <v>0</v>
      </c>
      <c r="G58" s="15"/>
      <c r="H58" s="15">
        <f>SUM(H33:H57)</f>
        <v>0</v>
      </c>
      <c r="I58" s="22"/>
      <c r="J58" s="134"/>
      <c r="K58" s="128"/>
    </row>
    <row r="59" spans="1:11" s="3" customFormat="1" ht="14.25" customHeight="1" thickBot="1" x14ac:dyDescent="0.3">
      <c r="A59" s="154" t="s">
        <v>96</v>
      </c>
      <c r="B59" s="155"/>
      <c r="C59" s="155"/>
      <c r="D59" s="155"/>
      <c r="E59" s="155"/>
      <c r="F59" s="155"/>
      <c r="G59" s="156"/>
      <c r="H59" s="32"/>
      <c r="I59" s="127" t="s">
        <v>5</v>
      </c>
      <c r="J59" s="134"/>
      <c r="K59" s="128"/>
    </row>
    <row r="60" spans="1:11" s="3" customFormat="1" ht="14.25" customHeight="1" x14ac:dyDescent="0.25">
      <c r="A60" s="125" t="s">
        <v>103</v>
      </c>
      <c r="B60" s="96" t="s">
        <v>55</v>
      </c>
      <c r="C60" s="45" t="s">
        <v>58</v>
      </c>
      <c r="D60" s="45" t="s">
        <v>56</v>
      </c>
      <c r="E60" s="71" t="s">
        <v>10</v>
      </c>
      <c r="F60" s="71" t="s">
        <v>3</v>
      </c>
      <c r="G60" s="71" t="s">
        <v>0</v>
      </c>
      <c r="H60" s="30"/>
      <c r="I60" s="128"/>
      <c r="J60" s="134"/>
      <c r="K60" s="128"/>
    </row>
    <row r="61" spans="1:11" s="3" customFormat="1" ht="11.1" customHeight="1" x14ac:dyDescent="0.25">
      <c r="A61" s="16" t="s">
        <v>104</v>
      </c>
      <c r="B61" s="99"/>
      <c r="C61" s="17"/>
      <c r="D61" s="104"/>
      <c r="E61" s="50"/>
      <c r="F61" s="50"/>
      <c r="G61" s="52"/>
      <c r="H61" s="13">
        <f>IF(G61="A+",12,IF(G61="A",12,IF(G61="A-",11.01,IF(G61="B+",9.99,IF(G61="B",9,IF(G61="B-",8.01,IF(G61="C+",6.99,IF(G61="C",6,IF(G61="C-",5.01,IF(G61="D+",3.99,IF(G61="D",3,IF(G61="D-",2.01,IF(G61="F",0,IF(G61="P",0,0))))))))))))))</f>
        <v>0</v>
      </c>
      <c r="I61" s="128"/>
      <c r="J61" s="134"/>
      <c r="K61" s="128"/>
    </row>
    <row r="62" spans="1:11" s="3" customFormat="1" ht="11.1" customHeight="1" x14ac:dyDescent="0.25">
      <c r="A62" s="16" t="s">
        <v>105</v>
      </c>
      <c r="B62" s="99" t="s">
        <v>72</v>
      </c>
      <c r="C62" s="17"/>
      <c r="D62" s="104"/>
      <c r="E62" s="50"/>
      <c r="F62" s="50"/>
      <c r="G62" s="52"/>
      <c r="H62" s="13">
        <f t="shared" ref="H62:H72" si="3">IF(G62="A+",12,IF(G62="A",12,IF(G62="A-",11.01,IF(G62="B+",9.99,IF(G62="B",9,IF(G62="B-",8.01,IF(G62="C+",6.99,IF(G62="C",6,IF(G62="C-",5.01,IF(G62="D+",3.99,IF(G62="D",3,IF(G62="D-",2.01,IF(G62="F",0,IF(G62="P",0,0))))))))))))))</f>
        <v>0</v>
      </c>
      <c r="I62" s="128"/>
      <c r="J62" s="134"/>
      <c r="K62" s="128"/>
    </row>
    <row r="63" spans="1:11" s="3" customFormat="1" ht="11.1" customHeight="1" x14ac:dyDescent="0.25">
      <c r="A63" s="16" t="s">
        <v>106</v>
      </c>
      <c r="B63" s="99" t="s">
        <v>78</v>
      </c>
      <c r="C63" s="17"/>
      <c r="D63" s="104"/>
      <c r="E63" s="50"/>
      <c r="F63" s="50"/>
      <c r="G63" s="52"/>
      <c r="H63" s="13">
        <f t="shared" si="3"/>
        <v>0</v>
      </c>
      <c r="I63" s="128"/>
      <c r="J63" s="134"/>
      <c r="K63" s="128"/>
    </row>
    <row r="64" spans="1:11" s="3" customFormat="1" ht="11.1" customHeight="1" x14ac:dyDescent="0.25">
      <c r="A64" s="16" t="s">
        <v>107</v>
      </c>
      <c r="B64" s="99" t="s">
        <v>112</v>
      </c>
      <c r="C64" s="17"/>
      <c r="D64" s="103"/>
      <c r="E64" s="50"/>
      <c r="F64" s="50"/>
      <c r="G64" s="52"/>
      <c r="H64" s="13">
        <f t="shared" si="3"/>
        <v>0</v>
      </c>
      <c r="I64" s="128"/>
      <c r="J64" s="134"/>
      <c r="K64" s="128"/>
    </row>
    <row r="65" spans="1:11" s="3" customFormat="1" ht="11.1" customHeight="1" x14ac:dyDescent="0.25">
      <c r="A65" s="16" t="s">
        <v>108</v>
      </c>
      <c r="B65" s="99" t="s">
        <v>110</v>
      </c>
      <c r="C65" s="17"/>
      <c r="D65" s="104"/>
      <c r="E65" s="50"/>
      <c r="F65" s="50"/>
      <c r="G65" s="52"/>
      <c r="H65" s="13">
        <f t="shared" si="3"/>
        <v>0</v>
      </c>
      <c r="I65" s="128"/>
      <c r="J65" s="134"/>
      <c r="K65" s="128"/>
    </row>
    <row r="66" spans="1:11" s="3" customFormat="1" ht="9.75" customHeight="1" thickBot="1" x14ac:dyDescent="0.3">
      <c r="A66" s="19" t="s">
        <v>109</v>
      </c>
      <c r="B66" s="101" t="s">
        <v>111</v>
      </c>
      <c r="C66" s="20"/>
      <c r="D66" s="20"/>
      <c r="E66" s="63"/>
      <c r="F66" s="63"/>
      <c r="G66" s="64"/>
      <c r="H66" s="91">
        <f t="shared" si="3"/>
        <v>0</v>
      </c>
      <c r="I66" s="128"/>
      <c r="J66" s="134"/>
      <c r="K66" s="128"/>
    </row>
    <row r="67" spans="1:11" s="3" customFormat="1" ht="8.25" customHeight="1" thickBot="1" x14ac:dyDescent="0.3">
      <c r="A67" s="23"/>
      <c r="B67" s="23"/>
      <c r="C67" s="23"/>
      <c r="D67" s="23"/>
      <c r="E67" s="23"/>
      <c r="F67" s="14"/>
      <c r="G67" s="39"/>
      <c r="H67" s="88"/>
      <c r="I67" s="128"/>
      <c r="J67" s="134"/>
      <c r="K67" s="128"/>
    </row>
    <row r="68" spans="1:11" s="3" customFormat="1" ht="22.5" customHeight="1" x14ac:dyDescent="0.25">
      <c r="A68" s="44" t="s">
        <v>97</v>
      </c>
      <c r="B68" s="96" t="s">
        <v>55</v>
      </c>
      <c r="C68" s="45" t="s">
        <v>58</v>
      </c>
      <c r="D68" s="45" t="s">
        <v>56</v>
      </c>
      <c r="E68" s="45" t="s">
        <v>10</v>
      </c>
      <c r="F68" s="45" t="s">
        <v>3</v>
      </c>
      <c r="G68" s="45" t="s">
        <v>0</v>
      </c>
      <c r="H68" s="91"/>
      <c r="I68" s="128"/>
      <c r="J68" s="134"/>
      <c r="K68" s="128"/>
    </row>
    <row r="69" spans="1:11" s="3" customFormat="1" ht="9" customHeight="1" x14ac:dyDescent="0.25">
      <c r="A69" s="16" t="s">
        <v>100</v>
      </c>
      <c r="B69" s="102" t="s">
        <v>102</v>
      </c>
      <c r="C69" s="60"/>
      <c r="D69" s="60"/>
      <c r="E69" s="50"/>
      <c r="F69" s="50"/>
      <c r="G69" s="52"/>
      <c r="H69" s="93">
        <f t="shared" si="3"/>
        <v>0</v>
      </c>
      <c r="I69" s="136"/>
      <c r="J69" s="134"/>
      <c r="K69" s="128"/>
    </row>
    <row r="70" spans="1:11" s="3" customFormat="1" ht="28.5" customHeight="1" x14ac:dyDescent="0.25">
      <c r="A70" s="16" t="s">
        <v>101</v>
      </c>
      <c r="B70" s="102" t="s">
        <v>102</v>
      </c>
      <c r="C70" s="60"/>
      <c r="D70" s="60"/>
      <c r="E70" s="50"/>
      <c r="F70" s="50"/>
      <c r="G70" s="52"/>
      <c r="H70" s="93">
        <f t="shared" si="3"/>
        <v>0</v>
      </c>
      <c r="I70" s="136"/>
      <c r="J70" s="134"/>
      <c r="K70" s="128"/>
    </row>
    <row r="71" spans="1:11" s="3" customFormat="1" ht="9" customHeight="1" thickBot="1" x14ac:dyDescent="0.3">
      <c r="A71" s="16" t="s">
        <v>98</v>
      </c>
      <c r="B71" s="17" t="s">
        <v>102</v>
      </c>
      <c r="C71" s="60"/>
      <c r="D71" s="60"/>
      <c r="E71" s="50"/>
      <c r="F71" s="50"/>
      <c r="G71" s="52"/>
      <c r="H71" s="93">
        <f t="shared" si="3"/>
        <v>0</v>
      </c>
      <c r="I71" s="137"/>
      <c r="J71" s="134"/>
      <c r="K71" s="128"/>
    </row>
    <row r="72" spans="1:11" s="3" customFormat="1" ht="10.5" customHeight="1" thickBot="1" x14ac:dyDescent="0.3">
      <c r="A72" s="61" t="s">
        <v>99</v>
      </c>
      <c r="B72" s="106" t="s">
        <v>102</v>
      </c>
      <c r="C72" s="20"/>
      <c r="D72" s="20"/>
      <c r="E72" s="57"/>
      <c r="F72" s="57"/>
      <c r="G72" s="53"/>
      <c r="H72" s="65">
        <f t="shared" si="3"/>
        <v>0</v>
      </c>
      <c r="I72" s="87" t="e">
        <f>H74/F74</f>
        <v>#DIV/0!</v>
      </c>
      <c r="J72" s="135"/>
      <c r="K72" s="128"/>
    </row>
    <row r="73" spans="1:11" s="3" customFormat="1" ht="0.75" customHeight="1" thickBot="1" x14ac:dyDescent="0.3">
      <c r="A73" s="23"/>
      <c r="B73" s="23"/>
      <c r="C73" s="23"/>
      <c r="D73" s="23"/>
      <c r="E73" s="23"/>
      <c r="G73" s="39"/>
      <c r="H73" s="15"/>
      <c r="I73" s="40"/>
      <c r="J73" s="9"/>
      <c r="K73" s="128"/>
    </row>
    <row r="74" spans="1:11" s="36" customFormat="1" ht="9.75" customHeight="1" thickBot="1" x14ac:dyDescent="0.3">
      <c r="A74" s="41" t="s">
        <v>46</v>
      </c>
      <c r="B74" s="41"/>
      <c r="C74" s="23"/>
      <c r="D74" s="24"/>
      <c r="E74" s="24"/>
      <c r="F74" s="86">
        <f>SUM(F61:F72)</f>
        <v>0</v>
      </c>
      <c r="G74" s="15"/>
      <c r="H74" s="89">
        <f>SUM(H61:H72)</f>
        <v>0</v>
      </c>
      <c r="I74" s="22"/>
      <c r="J74" s="92" t="e">
        <f>H75/F75</f>
        <v>#DIV/0!</v>
      </c>
      <c r="K74" s="129"/>
    </row>
    <row r="75" spans="1:11" s="38" customFormat="1" ht="10.5" customHeight="1" thickBot="1" x14ac:dyDescent="0.35">
      <c r="A75" s="41" t="s">
        <v>50</v>
      </c>
      <c r="B75" s="41"/>
      <c r="C75" s="37"/>
      <c r="D75" s="25"/>
      <c r="E75" s="94" t="s">
        <v>52</v>
      </c>
      <c r="F75" s="86">
        <f>SUM(F33+F34+F35+F36+F37+F38+F40+F41+F43+F44+F45+F46+F47+F48+F49+F51+F52+F53+F55+F56+F57+F61+F62+F63+F64+F65+F66+F69+F70+F71+F72)</f>
        <v>0</v>
      </c>
      <c r="G75" s="37"/>
      <c r="H75" s="37">
        <f>SUM(H33+H34+H35+H36+H37+H38+H40+H41+H43+H44+H45+H46+H47+H48+H49+H51+H52+H53+H55+H56+H57+H61+H62+H63+H64+H65+H66+H69+H70+H71+H72)</f>
        <v>0</v>
      </c>
      <c r="I75" s="37"/>
      <c r="J75" s="37"/>
      <c r="K75" s="90" t="e">
        <f>H76/F76</f>
        <v>#DIV/0!</v>
      </c>
    </row>
    <row r="76" spans="1:11" s="38" customFormat="1" ht="10.5" customHeight="1" x14ac:dyDescent="0.3">
      <c r="A76" s="41" t="s">
        <v>95</v>
      </c>
      <c r="B76" s="41"/>
      <c r="C76" s="37"/>
      <c r="D76" s="37"/>
      <c r="E76" s="95" t="s">
        <v>53</v>
      </c>
      <c r="F76" s="86">
        <f>SUM(F2+F3+F4+F5+F6+F7+F8+F9+F10+F11+F12+F13+F15+F16+F17+F18+F19+F22+F23+F24+F25+F26+F27+F33+F34+F35+F36+F37+F38+F40+F41+F43+F44+F45+F46+F47+F48+F49+F51+F52+F53+F55+F56+F57+F61+F62+F63+F64+F65+F66+F69+F70+F71+F72)</f>
        <v>0</v>
      </c>
      <c r="G76" s="25"/>
      <c r="H76" s="37">
        <f>SUM(H2+H3+H4+H5+H6+H7+H8+H9+H10+H11+H12+H13+H15+H16+H17+H18+H19+H22+H23+H24+H25+H26+H27+H33+H34+H35+H36+H37+H38+H40+H41+H43+H44+H45+H46+H47+H48+H49+H51+H52+H53+H55+H56+H57+H61+H62+H63+H64+H65+H66+H69+H70+H71+H72)</f>
        <v>0</v>
      </c>
      <c r="I76" s="37"/>
      <c r="J76" s="37"/>
    </row>
    <row r="77" spans="1:11" s="38" customFormat="1" ht="10.5" customHeight="1" x14ac:dyDescent="0.3">
      <c r="A77" s="41" t="s">
        <v>61</v>
      </c>
      <c r="B77" s="41"/>
      <c r="C77" s="37"/>
      <c r="D77" s="37"/>
      <c r="E77" s="95"/>
      <c r="F77" s="86"/>
      <c r="G77" s="25"/>
      <c r="H77" s="37"/>
      <c r="I77" s="37"/>
      <c r="J77" s="37"/>
    </row>
    <row r="78" spans="1:11" s="49" customFormat="1" ht="2.25" customHeight="1" thickBot="1" x14ac:dyDescent="0.85">
      <c r="A78" s="48"/>
      <c r="B78" s="48"/>
      <c r="C78" s="48"/>
      <c r="D78" s="48"/>
      <c r="E78" s="48"/>
      <c r="F78" s="48"/>
      <c r="G78" s="48"/>
    </row>
    <row r="79" spans="1:11" s="38" customFormat="1" ht="9" customHeight="1" x14ac:dyDescent="0.3">
      <c r="A79" s="140" t="s">
        <v>7</v>
      </c>
      <c r="B79" s="141"/>
      <c r="C79" s="142"/>
      <c r="D79" s="142"/>
      <c r="E79" s="142"/>
      <c r="F79" s="142"/>
      <c r="G79" s="142"/>
      <c r="H79" s="142"/>
      <c r="I79" s="143"/>
    </row>
    <row r="80" spans="1:11" s="38" customFormat="1" ht="9" customHeight="1" thickBot="1" x14ac:dyDescent="0.35">
      <c r="A80" s="144" t="s">
        <v>8</v>
      </c>
      <c r="B80" s="145"/>
      <c r="C80" s="145"/>
      <c r="D80" s="145"/>
      <c r="E80" s="145"/>
      <c r="F80" s="145"/>
      <c r="G80" s="145"/>
      <c r="H80" s="145"/>
      <c r="I80" s="146"/>
    </row>
    <row r="82" spans="1:9" ht="10.5" customHeight="1" x14ac:dyDescent="0.25">
      <c r="A82" s="41"/>
    </row>
    <row r="83" spans="1:9" x14ac:dyDescent="0.25">
      <c r="A83" s="8"/>
      <c r="B83" s="8"/>
      <c r="C83" s="8"/>
      <c r="D83" s="8"/>
      <c r="E83" s="8"/>
      <c r="F83" s="8"/>
      <c r="G83" s="7"/>
      <c r="H83" s="4"/>
      <c r="I83" s="4"/>
    </row>
    <row r="84" spans="1:9" x14ac:dyDescent="0.25">
      <c r="A84" s="6"/>
      <c r="B84" s="6"/>
      <c r="C84" s="4"/>
      <c r="D84" s="4"/>
      <c r="E84" s="4"/>
      <c r="F84" s="4"/>
      <c r="G84" s="5"/>
      <c r="H84" s="4"/>
      <c r="I84" s="4"/>
    </row>
  </sheetData>
  <sheetProtection algorithmName="SHA-512" hashValue="gdqa/qw7NwVd8kn/rjVh83Ky9H09j+F996p1oF2yc+R6zBPK2zdCQEKpWcoMedN5r98fspsHOIu7RDx9CtQ0CA==" saltValue="lPqCNNOV1JA6CCzcvKrotg==" spinCount="100000" sheet="1" objects="1" scenarios="1"/>
  <mergeCells count="17">
    <mergeCell ref="A14:D14"/>
    <mergeCell ref="A79:I79"/>
    <mergeCell ref="A80:I80"/>
    <mergeCell ref="A28:D28"/>
    <mergeCell ref="A29:G29"/>
    <mergeCell ref="A30:G30"/>
    <mergeCell ref="I32:I56"/>
    <mergeCell ref="A59:G59"/>
    <mergeCell ref="A39:G39"/>
    <mergeCell ref="A50:G50"/>
    <mergeCell ref="A54:G54"/>
    <mergeCell ref="A42:G42"/>
    <mergeCell ref="K1:K74"/>
    <mergeCell ref="I1:I26"/>
    <mergeCell ref="J32:J72"/>
    <mergeCell ref="I59:I71"/>
    <mergeCell ref="J1:J18"/>
  </mergeCells>
  <pageMargins left="0.39" right="0.2" top="0.59" bottom="0.17" header="0.32" footer="0.1"/>
  <pageSetup scale="82" orientation="portrait" errors="blank" verticalDpi="300" r:id="rId1"/>
  <headerFooter>
    <oddHeader xml:space="preserve">&amp;C&amp;"Arial Narrow,Bold"&amp;12GPA Guide for a BBA in ENTREPRENEURSHIP AND INNOVATION&amp;R&amp;"Arial Narrow,Regular"&amp;6BBA.ENTR   Revised: 08/31/16
                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UTB/TSC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jg0302681</dc:creator>
  <cp:lastModifiedBy>Laura Hernandez</cp:lastModifiedBy>
  <cp:lastPrinted>2017-02-03T23:00:12Z</cp:lastPrinted>
  <dcterms:created xsi:type="dcterms:W3CDTF">2010-08-12T20:49:58Z</dcterms:created>
  <dcterms:modified xsi:type="dcterms:W3CDTF">2017-02-08T15:02:16Z</dcterms:modified>
</cp:coreProperties>
</file>